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80" windowWidth="19440" windowHeight="7575"/>
  </bookViews>
  <sheets>
    <sheet name="Cover Sheet" sheetId="6" r:id="rId1"/>
    <sheet name="1 -Ability to Answer Questions " sheetId="4" r:id="rId2"/>
    <sheet name="Sheet2" sheetId="5" state="hidden" r:id="rId3"/>
    <sheet name="Stage 2 - Other Abilities" sheetId="7" r:id="rId4"/>
    <sheet name="Stage 3 - Requirements" sheetId="8" r:id="rId5"/>
    <sheet name="Summary Results" sheetId="9" r:id="rId6"/>
  </sheets>
  <definedNames>
    <definedName name="gradation">Sheet2!$C$2:$C$5</definedName>
    <definedName name="vd">'Stage 2 - Other Abilities'!$C$4</definedName>
    <definedName name="YesNo">Sheet2!$A$2:$A$3</definedName>
  </definedNames>
  <calcPr calcId="145621"/>
</workbook>
</file>

<file path=xl/calcChain.xml><?xml version="1.0" encoding="utf-8"?>
<calcChain xmlns="http://schemas.openxmlformats.org/spreadsheetml/2006/main">
  <c r="S26" i="8" l="1"/>
  <c r="T26" i="8"/>
  <c r="U26" i="8"/>
  <c r="V26" i="8"/>
  <c r="Y26" i="8"/>
  <c r="Z26" i="8"/>
  <c r="R26" i="8"/>
  <c r="E4" i="9"/>
  <c r="C23" i="7" l="1"/>
  <c r="D18" i="7" l="1"/>
  <c r="D17" i="7"/>
  <c r="D16" i="7"/>
  <c r="D15" i="7"/>
  <c r="D14" i="7"/>
  <c r="D13" i="7"/>
  <c r="D12" i="7"/>
  <c r="D11" i="7"/>
  <c r="D10" i="7"/>
  <c r="D9" i="7"/>
  <c r="D8" i="7"/>
  <c r="D7" i="7"/>
  <c r="D6" i="7"/>
  <c r="D5" i="7"/>
  <c r="D4" i="7" l="1"/>
  <c r="C19" i="7" s="1"/>
  <c r="P23" i="7" l="1"/>
  <c r="O23" i="7"/>
  <c r="N23" i="7"/>
  <c r="M23" i="7"/>
  <c r="L23" i="7"/>
  <c r="K23" i="7"/>
  <c r="J23" i="7"/>
  <c r="I23" i="7"/>
  <c r="H23" i="7"/>
  <c r="G23" i="7"/>
  <c r="F23" i="7"/>
  <c r="E23" i="7"/>
  <c r="C20" i="7"/>
  <c r="Z18" i="7"/>
  <c r="AA17" i="7"/>
  <c r="Z16" i="7"/>
  <c r="Z15" i="7"/>
  <c r="Z14" i="7"/>
  <c r="Z13" i="7"/>
  <c r="Z12" i="7"/>
  <c r="Z11" i="7"/>
  <c r="Z10" i="7"/>
  <c r="Z9" i="7"/>
  <c r="Z8" i="7"/>
  <c r="Z7" i="7"/>
  <c r="Z5" i="7"/>
  <c r="AA4" i="7"/>
  <c r="P29" i="8"/>
  <c r="O29" i="8"/>
  <c r="N29" i="8"/>
  <c r="M29" i="8"/>
  <c r="L29" i="8"/>
  <c r="K29" i="8"/>
  <c r="J29" i="8"/>
  <c r="I29" i="8"/>
  <c r="H29" i="8"/>
  <c r="G29" i="8"/>
  <c r="F29" i="8"/>
  <c r="P27" i="8"/>
  <c r="O27" i="8"/>
  <c r="N27" i="8"/>
  <c r="M27" i="8"/>
  <c r="L27" i="8"/>
  <c r="K27" i="8"/>
  <c r="J27" i="8"/>
  <c r="I27" i="8"/>
  <c r="H27" i="8"/>
  <c r="G27" i="8"/>
  <c r="F27" i="8"/>
  <c r="P25" i="8"/>
  <c r="O25" i="8"/>
  <c r="N25" i="8"/>
  <c r="M25" i="8"/>
  <c r="L25" i="8"/>
  <c r="K25" i="8"/>
  <c r="J25" i="8"/>
  <c r="I25" i="8"/>
  <c r="H25" i="8"/>
  <c r="G25" i="8"/>
  <c r="F25" i="8"/>
  <c r="AJ22" i="8"/>
  <c r="AV22" i="8" s="1"/>
  <c r="AI22" i="8"/>
  <c r="AU22" i="8" s="1"/>
  <c r="AH22" i="8"/>
  <c r="AT22" i="8" s="1"/>
  <c r="AG22" i="8"/>
  <c r="AS22" i="8" s="1"/>
  <c r="AF22" i="8"/>
  <c r="AR22" i="8" s="1"/>
  <c r="AE22" i="8"/>
  <c r="AQ22" i="8" s="1"/>
  <c r="AD22" i="8"/>
  <c r="AP22" i="8" s="1"/>
  <c r="E22" i="8"/>
  <c r="AA22" i="8" s="1"/>
  <c r="AM22" i="8" s="1"/>
  <c r="AY22" i="8" s="1"/>
  <c r="AN21" i="8"/>
  <c r="AZ21" i="8" s="1"/>
  <c r="AL21" i="8"/>
  <c r="AX21" i="8" s="1"/>
  <c r="AK21" i="8"/>
  <c r="AW21" i="8" s="1"/>
  <c r="AH21" i="8"/>
  <c r="AT21" i="8" s="1"/>
  <c r="AG21" i="8"/>
  <c r="AS21" i="8" s="1"/>
  <c r="AF21" i="8"/>
  <c r="AR21" i="8" s="1"/>
  <c r="AE21" i="8"/>
  <c r="AQ21" i="8" s="1"/>
  <c r="AD21" i="8"/>
  <c r="AP21" i="8" s="1"/>
  <c r="E21" i="8"/>
  <c r="AA21" i="8" s="1"/>
  <c r="AN20" i="8"/>
  <c r="AZ20" i="8" s="1"/>
  <c r="AM20" i="8"/>
  <c r="AY20" i="8" s="1"/>
  <c r="AL20" i="8"/>
  <c r="AX20" i="8" s="1"/>
  <c r="AH20" i="8"/>
  <c r="AT20" i="8" s="1"/>
  <c r="AG20" i="8"/>
  <c r="AS20" i="8" s="1"/>
  <c r="AF20" i="8"/>
  <c r="AR20" i="8" s="1"/>
  <c r="AE20" i="8"/>
  <c r="AQ20" i="8" s="1"/>
  <c r="AD20" i="8"/>
  <c r="AP20" i="8" s="1"/>
  <c r="E20" i="8"/>
  <c r="Y20" i="8" s="1"/>
  <c r="AK20" i="8" s="1"/>
  <c r="AW20" i="8" s="1"/>
  <c r="AQ19" i="8"/>
  <c r="AJ19" i="8"/>
  <c r="AV19" i="8" s="1"/>
  <c r="AI19" i="8"/>
  <c r="AU19" i="8" s="1"/>
  <c r="AH19" i="8"/>
  <c r="AT19" i="8" s="1"/>
  <c r="AG19" i="8"/>
  <c r="AS19" i="8" s="1"/>
  <c r="AF19" i="8"/>
  <c r="AR19" i="8" s="1"/>
  <c r="AE19" i="8"/>
  <c r="AD19" i="8"/>
  <c r="AP19" i="8" s="1"/>
  <c r="E19" i="8"/>
  <c r="AB19" i="8" s="1"/>
  <c r="AN19" i="8" s="1"/>
  <c r="AZ19" i="8" s="1"/>
  <c r="AH18" i="8"/>
  <c r="AT18" i="8" s="1"/>
  <c r="AG18" i="8"/>
  <c r="AS18" i="8" s="1"/>
  <c r="AF18" i="8"/>
  <c r="AR18" i="8" s="1"/>
  <c r="AE18" i="8"/>
  <c r="AQ18" i="8" s="1"/>
  <c r="AD18" i="8"/>
  <c r="AP18" i="8" s="1"/>
  <c r="E18" i="8"/>
  <c r="AB18" i="8" s="1"/>
  <c r="AN17" i="8"/>
  <c r="AZ17" i="8" s="1"/>
  <c r="AM17" i="8"/>
  <c r="AY17" i="8" s="1"/>
  <c r="AL17" i="8"/>
  <c r="AX17" i="8" s="1"/>
  <c r="AF17" i="8"/>
  <c r="AR17" i="8" s="1"/>
  <c r="AE17" i="8"/>
  <c r="AQ17" i="8" s="1"/>
  <c r="AD17" i="8"/>
  <c r="AP17" i="8" s="1"/>
  <c r="E17" i="8"/>
  <c r="X17" i="8" s="1"/>
  <c r="AJ17" i="8" s="1"/>
  <c r="AV17" i="8" s="1"/>
  <c r="AN16" i="8"/>
  <c r="AZ16" i="8" s="1"/>
  <c r="AM16" i="8"/>
  <c r="AY16" i="8" s="1"/>
  <c r="AL16" i="8"/>
  <c r="AX16" i="8" s="1"/>
  <c r="AK16" i="8"/>
  <c r="AW16" i="8" s="1"/>
  <c r="AH16" i="8"/>
  <c r="AT16" i="8" s="1"/>
  <c r="AF16" i="8"/>
  <c r="AR16" i="8" s="1"/>
  <c r="AE16" i="8"/>
  <c r="AQ16" i="8" s="1"/>
  <c r="AD16" i="8"/>
  <c r="AP16" i="8" s="1"/>
  <c r="E16" i="8"/>
  <c r="W16" i="8" s="1"/>
  <c r="AI16" i="8" s="1"/>
  <c r="AU16" i="8" s="1"/>
  <c r="AN15" i="8"/>
  <c r="AZ15" i="8" s="1"/>
  <c r="AM15" i="8"/>
  <c r="AY15" i="8" s="1"/>
  <c r="AL15" i="8"/>
  <c r="AX15" i="8" s="1"/>
  <c r="AG15" i="8"/>
  <c r="AS15" i="8" s="1"/>
  <c r="AF15" i="8"/>
  <c r="AR15" i="8" s="1"/>
  <c r="AE15" i="8"/>
  <c r="AQ15" i="8" s="1"/>
  <c r="AD15" i="8"/>
  <c r="AP15" i="8" s="1"/>
  <c r="E15" i="8"/>
  <c r="Y15" i="8" s="1"/>
  <c r="AN14" i="8"/>
  <c r="AZ14" i="8" s="1"/>
  <c r="AM14" i="8"/>
  <c r="AY14" i="8" s="1"/>
  <c r="AK14" i="8"/>
  <c r="AW14" i="8" s="1"/>
  <c r="AJ14" i="8"/>
  <c r="AV14" i="8" s="1"/>
  <c r="AI14" i="8"/>
  <c r="AU14" i="8" s="1"/>
  <c r="AH14" i="8"/>
  <c r="AT14" i="8" s="1"/>
  <c r="AG14" i="8"/>
  <c r="AS14" i="8" s="1"/>
  <c r="AF14" i="8"/>
  <c r="AR14" i="8" s="1"/>
  <c r="AE14" i="8"/>
  <c r="AQ14" i="8" s="1"/>
  <c r="AD14" i="8"/>
  <c r="AP14" i="8" s="1"/>
  <c r="E14" i="8"/>
  <c r="Z14" i="8" s="1"/>
  <c r="AN13" i="8"/>
  <c r="AZ13" i="8" s="1"/>
  <c r="AM13" i="8"/>
  <c r="AY13" i="8" s="1"/>
  <c r="AL13" i="8"/>
  <c r="AX13" i="8" s="1"/>
  <c r="AK13" i="8"/>
  <c r="AW13" i="8" s="1"/>
  <c r="AJ13" i="8"/>
  <c r="AV13" i="8" s="1"/>
  <c r="AI13" i="8"/>
  <c r="AU13" i="8" s="1"/>
  <c r="AH13" i="8"/>
  <c r="AT13" i="8" s="1"/>
  <c r="AG13" i="8"/>
  <c r="AS13" i="8" s="1"/>
  <c r="AF13" i="8"/>
  <c r="AR13" i="8" s="1"/>
  <c r="AD13" i="8"/>
  <c r="AP13" i="8" s="1"/>
  <c r="E13" i="8"/>
  <c r="S13" i="8" s="1"/>
  <c r="AE13" i="8" s="1"/>
  <c r="AQ13" i="8" s="1"/>
  <c r="AN12" i="8"/>
  <c r="AZ12" i="8" s="1"/>
  <c r="AM12" i="8"/>
  <c r="AY12" i="8" s="1"/>
  <c r="AL12" i="8"/>
  <c r="AX12" i="8" s="1"/>
  <c r="AK12" i="8"/>
  <c r="AW12" i="8" s="1"/>
  <c r="AJ12" i="8"/>
  <c r="AV12" i="8" s="1"/>
  <c r="AI12" i="8"/>
  <c r="AU12" i="8" s="1"/>
  <c r="AH12" i="8"/>
  <c r="AT12" i="8" s="1"/>
  <c r="AG12" i="8"/>
  <c r="AS12" i="8" s="1"/>
  <c r="E12" i="8"/>
  <c r="S12" i="8" s="1"/>
  <c r="AE12" i="8" s="1"/>
  <c r="AQ12" i="8" s="1"/>
  <c r="AN11" i="8"/>
  <c r="AZ11" i="8" s="1"/>
  <c r="AM11" i="8"/>
  <c r="AY11" i="8" s="1"/>
  <c r="AL11" i="8"/>
  <c r="AX11" i="8" s="1"/>
  <c r="AK11" i="8"/>
  <c r="AW11" i="8" s="1"/>
  <c r="AJ11" i="8"/>
  <c r="AV11" i="8" s="1"/>
  <c r="AI11" i="8"/>
  <c r="AU11" i="8" s="1"/>
  <c r="AH11" i="8"/>
  <c r="AT11" i="8" s="1"/>
  <c r="AG11" i="8"/>
  <c r="AS11" i="8" s="1"/>
  <c r="AE11" i="8"/>
  <c r="AQ11" i="8" s="1"/>
  <c r="AD11" i="8"/>
  <c r="AP11" i="8" s="1"/>
  <c r="E11" i="8"/>
  <c r="T11" i="8" s="1"/>
  <c r="AF11" i="8" s="1"/>
  <c r="AR11" i="8" s="1"/>
  <c r="AN10" i="8"/>
  <c r="AZ10" i="8" s="1"/>
  <c r="AM10" i="8"/>
  <c r="AY10" i="8" s="1"/>
  <c r="AL10" i="8"/>
  <c r="AX10" i="8" s="1"/>
  <c r="AK10" i="8"/>
  <c r="AW10" i="8" s="1"/>
  <c r="AJ10" i="8"/>
  <c r="AV10" i="8" s="1"/>
  <c r="AI10" i="8"/>
  <c r="AU10" i="8" s="1"/>
  <c r="AH10" i="8"/>
  <c r="AT10" i="8" s="1"/>
  <c r="AG10" i="8"/>
  <c r="AS10" i="8" s="1"/>
  <c r="E10" i="8"/>
  <c r="S10" i="8" s="1"/>
  <c r="AE10" i="8" s="1"/>
  <c r="AQ10" i="8" s="1"/>
  <c r="AW9" i="8"/>
  <c r="AN9" i="8"/>
  <c r="AZ9" i="8" s="1"/>
  <c r="AM9" i="8"/>
  <c r="AY9" i="8" s="1"/>
  <c r="AL9" i="8"/>
  <c r="AX9" i="8" s="1"/>
  <c r="AK9" i="8"/>
  <c r="AJ9" i="8"/>
  <c r="AV9" i="8" s="1"/>
  <c r="AI9" i="8"/>
  <c r="AU9" i="8" s="1"/>
  <c r="AH9" i="8"/>
  <c r="AT9" i="8" s="1"/>
  <c r="AG9" i="8"/>
  <c r="AS9" i="8" s="1"/>
  <c r="AF9" i="8"/>
  <c r="AR9" i="8" s="1"/>
  <c r="AE9" i="8"/>
  <c r="AQ9" i="8" s="1"/>
  <c r="E9" i="8"/>
  <c r="R9" i="8" s="1"/>
  <c r="AD9" i="8" s="1"/>
  <c r="AP9" i="8" s="1"/>
  <c r="AN8" i="8"/>
  <c r="AZ8" i="8" s="1"/>
  <c r="AM8" i="8"/>
  <c r="AY8" i="8" s="1"/>
  <c r="AL8" i="8"/>
  <c r="AX8" i="8" s="1"/>
  <c r="AK8" i="8"/>
  <c r="AW8" i="8" s="1"/>
  <c r="AJ8" i="8"/>
  <c r="AV8" i="8" s="1"/>
  <c r="AI8" i="8"/>
  <c r="AU8" i="8" s="1"/>
  <c r="AH8" i="8"/>
  <c r="AT8" i="8" s="1"/>
  <c r="AG8" i="8"/>
  <c r="AS8" i="8" s="1"/>
  <c r="E8" i="8"/>
  <c r="S8" i="8" s="1"/>
  <c r="AE8" i="8" s="1"/>
  <c r="AQ8" i="8" s="1"/>
  <c r="AN7" i="8"/>
  <c r="AZ7" i="8" s="1"/>
  <c r="AM7" i="8"/>
  <c r="AY7" i="8" s="1"/>
  <c r="AL7" i="8"/>
  <c r="AX7" i="8" s="1"/>
  <c r="AK7" i="8"/>
  <c r="AW7" i="8" s="1"/>
  <c r="AJ7" i="8"/>
  <c r="AV7" i="8" s="1"/>
  <c r="AI7" i="8"/>
  <c r="AU7" i="8" s="1"/>
  <c r="AH7" i="8"/>
  <c r="AT7" i="8" s="1"/>
  <c r="AG7" i="8"/>
  <c r="AS7" i="8" s="1"/>
  <c r="E7" i="8"/>
  <c r="S7" i="8" s="1"/>
  <c r="AE7" i="8" s="1"/>
  <c r="AQ7" i="8" s="1"/>
  <c r="AY6" i="8"/>
  <c r="AU6" i="8"/>
  <c r="AN6" i="8"/>
  <c r="AZ6" i="8" s="1"/>
  <c r="AM6" i="8"/>
  <c r="AL6" i="8"/>
  <c r="AX6" i="8" s="1"/>
  <c r="AK6" i="8"/>
  <c r="AW6" i="8" s="1"/>
  <c r="AJ6" i="8"/>
  <c r="AV6" i="8" s="1"/>
  <c r="AI6" i="8"/>
  <c r="AH6" i="8"/>
  <c r="AT6" i="8" s="1"/>
  <c r="AG6" i="8"/>
  <c r="AS6" i="8" s="1"/>
  <c r="E6" i="8"/>
  <c r="S6" i="8" s="1"/>
  <c r="AE6" i="8" s="1"/>
  <c r="AQ6" i="8" s="1"/>
  <c r="AN5" i="8"/>
  <c r="AZ5" i="8" s="1"/>
  <c r="AM5" i="8"/>
  <c r="AY5" i="8" s="1"/>
  <c r="AL5" i="8"/>
  <c r="AX5" i="8" s="1"/>
  <c r="AK5" i="8"/>
  <c r="AW5" i="8" s="1"/>
  <c r="AJ5" i="8"/>
  <c r="AV5" i="8" s="1"/>
  <c r="AI5" i="8"/>
  <c r="AU5" i="8" s="1"/>
  <c r="AH5" i="8"/>
  <c r="AT5" i="8" s="1"/>
  <c r="AG5" i="8"/>
  <c r="AS5" i="8" s="1"/>
  <c r="E5" i="8"/>
  <c r="S5" i="8" s="1"/>
  <c r="AN4" i="8"/>
  <c r="AM4" i="8"/>
  <c r="AL4" i="8"/>
  <c r="AX4" i="8" s="1"/>
  <c r="AK4" i="8"/>
  <c r="AW4" i="8" s="1"/>
  <c r="AJ4" i="8"/>
  <c r="AV4" i="8" s="1"/>
  <c r="AI4" i="8"/>
  <c r="AU4" i="8" s="1"/>
  <c r="AH4" i="8"/>
  <c r="AG4" i="8"/>
  <c r="AS4" i="8" s="1"/>
  <c r="AF4" i="8"/>
  <c r="AR4" i="8" s="1"/>
  <c r="AE4" i="8"/>
  <c r="AQ4" i="8" s="1"/>
  <c r="E4" i="8"/>
  <c r="R4" i="8" s="1"/>
  <c r="AM21" i="8" l="1"/>
  <c r="AY21" i="8" s="1"/>
  <c r="AA26" i="8"/>
  <c r="Y17" i="8"/>
  <c r="AK17" i="8" s="1"/>
  <c r="AW17" i="8" s="1"/>
  <c r="U17" i="8"/>
  <c r="AG17" i="8" s="1"/>
  <c r="AS17" i="8" s="1"/>
  <c r="W17" i="8"/>
  <c r="AI17" i="8" s="1"/>
  <c r="AU17" i="8" s="1"/>
  <c r="AA18" i="8"/>
  <c r="AM18" i="8" s="1"/>
  <c r="AY18" i="8" s="1"/>
  <c r="U16" i="8"/>
  <c r="U23" i="8" s="1"/>
  <c r="X16" i="8"/>
  <c r="AJ16" i="8" s="1"/>
  <c r="AV16" i="8" s="1"/>
  <c r="Y19" i="8"/>
  <c r="AK19" i="8" s="1"/>
  <c r="AW19" i="8" s="1"/>
  <c r="AA19" i="8"/>
  <c r="AM19" i="8" s="1"/>
  <c r="AY19" i="8" s="1"/>
  <c r="AY4" i="8"/>
  <c r="AY25" i="8" s="1"/>
  <c r="AA25" i="8" s="1"/>
  <c r="K4" i="9" s="1"/>
  <c r="Y18" i="8"/>
  <c r="AK18" i="8" s="1"/>
  <c r="AW18" i="8" s="1"/>
  <c r="W18" i="8"/>
  <c r="AI18" i="8" s="1"/>
  <c r="AU18" i="8" s="1"/>
  <c r="U14" i="7"/>
  <c r="Q16" i="7"/>
  <c r="Y16" i="7"/>
  <c r="Q14" i="7"/>
  <c r="Y14" i="7"/>
  <c r="U16" i="7"/>
  <c r="Q12" i="7"/>
  <c r="Y12" i="7"/>
  <c r="U12" i="7"/>
  <c r="U10" i="7"/>
  <c r="Q10" i="7"/>
  <c r="Y10" i="7"/>
  <c r="Q8" i="7"/>
  <c r="Y8" i="7"/>
  <c r="U8" i="7"/>
  <c r="S7" i="7"/>
  <c r="W7" i="7"/>
  <c r="AA7" i="7"/>
  <c r="S9" i="7"/>
  <c r="W9" i="7"/>
  <c r="AA9" i="7"/>
  <c r="S11" i="7"/>
  <c r="W11" i="7"/>
  <c r="AA11" i="7"/>
  <c r="S13" i="7"/>
  <c r="W13" i="7"/>
  <c r="AA13" i="7"/>
  <c r="S15" i="7"/>
  <c r="W15" i="7"/>
  <c r="AA15" i="7"/>
  <c r="S17" i="7"/>
  <c r="W17" i="7"/>
  <c r="Q7" i="7"/>
  <c r="U7" i="7"/>
  <c r="Y7" i="7"/>
  <c r="S8" i="7"/>
  <c r="W8" i="7"/>
  <c r="AA8" i="7"/>
  <c r="Q9" i="7"/>
  <c r="U9" i="7"/>
  <c r="Y9" i="7"/>
  <c r="S10" i="7"/>
  <c r="W10" i="7"/>
  <c r="AA10" i="7"/>
  <c r="Q11" i="7"/>
  <c r="U11" i="7"/>
  <c r="Y11" i="7"/>
  <c r="S12" i="7"/>
  <c r="W12" i="7"/>
  <c r="AA12" i="7"/>
  <c r="Q13" i="7"/>
  <c r="U13" i="7"/>
  <c r="Y13" i="7"/>
  <c r="S14" i="7"/>
  <c r="W14" i="7"/>
  <c r="AA14" i="7"/>
  <c r="Q15" i="7"/>
  <c r="U15" i="7"/>
  <c r="Y15" i="7"/>
  <c r="S16" i="7"/>
  <c r="W16" i="7"/>
  <c r="AA16" i="7"/>
  <c r="Q17" i="7"/>
  <c r="U17" i="7"/>
  <c r="Y17" i="7"/>
  <c r="Q18" i="7"/>
  <c r="U18" i="7"/>
  <c r="Y18" i="7"/>
  <c r="S18" i="7"/>
  <c r="W18" i="7"/>
  <c r="AA18" i="7"/>
  <c r="R4" i="7"/>
  <c r="V4" i="7"/>
  <c r="T5" i="7"/>
  <c r="Z6" i="7"/>
  <c r="X6" i="7"/>
  <c r="R6" i="7"/>
  <c r="T6" i="7"/>
  <c r="V6" i="7"/>
  <c r="Q4" i="7"/>
  <c r="S4" i="7"/>
  <c r="U4" i="7"/>
  <c r="W4" i="7"/>
  <c r="Y4" i="7"/>
  <c r="Q5" i="7"/>
  <c r="S5" i="7"/>
  <c r="U5" i="7"/>
  <c r="W5" i="7"/>
  <c r="Y5" i="7"/>
  <c r="AA5" i="7"/>
  <c r="Q6" i="7"/>
  <c r="S6" i="7"/>
  <c r="U6" i="7"/>
  <c r="W6" i="7"/>
  <c r="AA6" i="7"/>
  <c r="D23" i="7"/>
  <c r="T4" i="7"/>
  <c r="X4" i="7"/>
  <c r="Z4" i="7"/>
  <c r="R5" i="7"/>
  <c r="V5" i="7"/>
  <c r="X5" i="7"/>
  <c r="Y6" i="7"/>
  <c r="R7" i="7"/>
  <c r="T7" i="7"/>
  <c r="V7" i="7"/>
  <c r="X7" i="7"/>
  <c r="R8" i="7"/>
  <c r="T8" i="7"/>
  <c r="V8" i="7"/>
  <c r="X8" i="7"/>
  <c r="R9" i="7"/>
  <c r="T9" i="7"/>
  <c r="V9" i="7"/>
  <c r="X9" i="7"/>
  <c r="R10" i="7"/>
  <c r="T10" i="7"/>
  <c r="V10" i="7"/>
  <c r="X10" i="7"/>
  <c r="R11" i="7"/>
  <c r="T11" i="7"/>
  <c r="V11" i="7"/>
  <c r="X11" i="7"/>
  <c r="R12" i="7"/>
  <c r="T12" i="7"/>
  <c r="V12" i="7"/>
  <c r="X12" i="7"/>
  <c r="R13" i="7"/>
  <c r="T13" i="7"/>
  <c r="V13" i="7"/>
  <c r="X13" i="7"/>
  <c r="R14" i="7"/>
  <c r="T14" i="7"/>
  <c r="V14" i="7"/>
  <c r="X14" i="7"/>
  <c r="R15" i="7"/>
  <c r="T15" i="7"/>
  <c r="V15" i="7"/>
  <c r="X15" i="7"/>
  <c r="R16" i="7"/>
  <c r="T16" i="7"/>
  <c r="V16" i="7"/>
  <c r="X16" i="7"/>
  <c r="R17" i="7"/>
  <c r="T17" i="7"/>
  <c r="V17" i="7"/>
  <c r="X17" i="7"/>
  <c r="Z17" i="7"/>
  <c r="R18" i="7"/>
  <c r="T18" i="7"/>
  <c r="V18" i="7"/>
  <c r="X18" i="7"/>
  <c r="AD4" i="8"/>
  <c r="S23" i="8"/>
  <c r="AE5" i="8"/>
  <c r="AQ5" i="8" s="1"/>
  <c r="AQ25" i="8" s="1"/>
  <c r="S25" i="8" s="1"/>
  <c r="C4" i="9" s="1"/>
  <c r="AT4" i="8"/>
  <c r="AZ4" i="8"/>
  <c r="R5" i="8"/>
  <c r="AD5" i="8" s="1"/>
  <c r="AP5" i="8" s="1"/>
  <c r="T5" i="8"/>
  <c r="R6" i="8"/>
  <c r="AD6" i="8" s="1"/>
  <c r="AP6" i="8" s="1"/>
  <c r="T6" i="8"/>
  <c r="AF6" i="8" s="1"/>
  <c r="AR6" i="8" s="1"/>
  <c r="R7" i="8"/>
  <c r="AD7" i="8" s="1"/>
  <c r="AP7" i="8" s="1"/>
  <c r="T7" i="8"/>
  <c r="AF7" i="8" s="1"/>
  <c r="AR7" i="8" s="1"/>
  <c r="R8" i="8"/>
  <c r="AD8" i="8" s="1"/>
  <c r="AP8" i="8" s="1"/>
  <c r="T8" i="8"/>
  <c r="AF8" i="8" s="1"/>
  <c r="AR8" i="8" s="1"/>
  <c r="AL14" i="8"/>
  <c r="AX14" i="8" s="1"/>
  <c r="AK15" i="8"/>
  <c r="AW15" i="8" s="1"/>
  <c r="AN18" i="8"/>
  <c r="AZ18" i="8" s="1"/>
  <c r="T10" i="8"/>
  <c r="AF10" i="8" s="1"/>
  <c r="AR10" i="8" s="1"/>
  <c r="R10" i="8"/>
  <c r="AD10" i="8" s="1"/>
  <c r="AP10" i="8" s="1"/>
  <c r="T12" i="8"/>
  <c r="AF12" i="8" s="1"/>
  <c r="AR12" i="8" s="1"/>
  <c r="R12" i="8"/>
  <c r="AD12" i="8" s="1"/>
  <c r="AP12" i="8" s="1"/>
  <c r="V15" i="8"/>
  <c r="X15" i="8"/>
  <c r="V17" i="8"/>
  <c r="AH17" i="8" s="1"/>
  <c r="AT17" i="8" s="1"/>
  <c r="X18" i="8"/>
  <c r="AJ18" i="8" s="1"/>
  <c r="AV18" i="8" s="1"/>
  <c r="Z18" i="8"/>
  <c r="AL18" i="8" s="1"/>
  <c r="AX18" i="8" s="1"/>
  <c r="W15" i="8"/>
  <c r="AG16" i="8"/>
  <c r="AS16" i="8" s="1"/>
  <c r="AS25" i="8" s="1"/>
  <c r="U25" i="8" s="1"/>
  <c r="AA23" i="8"/>
  <c r="X20" i="8"/>
  <c r="X21" i="8"/>
  <c r="AJ21" i="8" s="1"/>
  <c r="AV21" i="8" s="1"/>
  <c r="Z22" i="8"/>
  <c r="AL22" i="8" s="1"/>
  <c r="AX22" i="8" s="1"/>
  <c r="AB22" i="8"/>
  <c r="Z19" i="8"/>
  <c r="AL19" i="8" s="1"/>
  <c r="AX19" i="8" s="1"/>
  <c r="W20" i="8"/>
  <c r="W21" i="8"/>
  <c r="AI21" i="8" s="1"/>
  <c r="AU21" i="8" s="1"/>
  <c r="Y22" i="8"/>
  <c r="AK22" i="8" s="1"/>
  <c r="AW22" i="8" s="1"/>
  <c r="AI20" i="8" l="1"/>
  <c r="AU20" i="8" s="1"/>
  <c r="W26" i="8"/>
  <c r="AJ20" i="8"/>
  <c r="AV20" i="8" s="1"/>
  <c r="X26" i="8"/>
  <c r="AN22" i="8"/>
  <c r="AZ22" i="8" s="1"/>
  <c r="AB26" i="8"/>
  <c r="AW25" i="8"/>
  <c r="Y25" i="8" s="1"/>
  <c r="I4" i="9" s="1"/>
  <c r="Q20" i="7"/>
  <c r="Q22" i="7" s="1"/>
  <c r="B3" i="9" s="1"/>
  <c r="AM27" i="8"/>
  <c r="AA27" i="8" s="1"/>
  <c r="AE27" i="8"/>
  <c r="S27" i="8" s="1"/>
  <c r="AX25" i="8"/>
  <c r="Z25" i="8" s="1"/>
  <c r="J4" i="9" s="1"/>
  <c r="AA23" i="7"/>
  <c r="X23" i="7"/>
  <c r="X20" i="7"/>
  <c r="X22" i="7" s="1"/>
  <c r="I3" i="9" s="1"/>
  <c r="W23" i="7"/>
  <c r="W20" i="7"/>
  <c r="W22" i="7" s="1"/>
  <c r="H3" i="9" s="1"/>
  <c r="S23" i="7"/>
  <c r="S20" i="7"/>
  <c r="S22" i="7" s="1"/>
  <c r="D3" i="9" s="1"/>
  <c r="V23" i="7"/>
  <c r="V20" i="7"/>
  <c r="V22" i="7" s="1"/>
  <c r="G3" i="9" s="1"/>
  <c r="AA20" i="7"/>
  <c r="AA22" i="7" s="1"/>
  <c r="L3" i="9" s="1"/>
  <c r="Z23" i="7"/>
  <c r="Z20" i="7"/>
  <c r="Z22" i="7" s="1"/>
  <c r="K3" i="9" s="1"/>
  <c r="T23" i="7"/>
  <c r="T20" i="7"/>
  <c r="T22" i="7" s="1"/>
  <c r="E3" i="9" s="1"/>
  <c r="Y23" i="7"/>
  <c r="Y20" i="7"/>
  <c r="Y22" i="7" s="1"/>
  <c r="J3" i="9" s="1"/>
  <c r="U23" i="7"/>
  <c r="U20" i="7"/>
  <c r="U22" i="7" s="1"/>
  <c r="F3" i="9" s="1"/>
  <c r="Q23" i="7"/>
  <c r="R23" i="7"/>
  <c r="R20" i="7"/>
  <c r="R22" i="7" s="1"/>
  <c r="C3" i="9" s="1"/>
  <c r="AM23" i="8"/>
  <c r="AA29" i="8"/>
  <c r="V23" i="8"/>
  <c r="AH15" i="8"/>
  <c r="AB23" i="8"/>
  <c r="Y23" i="8"/>
  <c r="Z23" i="8"/>
  <c r="AG23" i="8"/>
  <c r="U29" i="8"/>
  <c r="W23" i="8"/>
  <c r="AI15" i="8"/>
  <c r="X23" i="8"/>
  <c r="AJ15" i="8"/>
  <c r="AL27" i="8"/>
  <c r="Z27" i="8" s="1"/>
  <c r="T23" i="8"/>
  <c r="AF5" i="8"/>
  <c r="AZ25" i="8"/>
  <c r="AB25" i="8" s="1"/>
  <c r="L4" i="9" s="1"/>
  <c r="AK27" i="8"/>
  <c r="Y27" i="8" s="1"/>
  <c r="AG27" i="8"/>
  <c r="U27" i="8" s="1"/>
  <c r="AN27" i="8"/>
  <c r="AB27" i="8" s="1"/>
  <c r="AE23" i="8"/>
  <c r="S29" i="8"/>
  <c r="AD27" i="8"/>
  <c r="R27" i="8" s="1"/>
  <c r="AP4" i="8"/>
  <c r="AP25" i="8" s="1"/>
  <c r="R25" i="8" s="1"/>
  <c r="B4" i="9" s="1"/>
  <c r="R23" i="8"/>
  <c r="R29" i="8" l="1"/>
  <c r="AD23" i="8"/>
  <c r="AV15" i="8"/>
  <c r="AV25" i="8" s="1"/>
  <c r="X25" i="8" s="1"/>
  <c r="H4" i="9" s="1"/>
  <c r="AJ27" i="8"/>
  <c r="X27" i="8" s="1"/>
  <c r="X29" i="8"/>
  <c r="AJ23" i="8"/>
  <c r="AI23" i="8"/>
  <c r="W29" i="8"/>
  <c r="Z29" i="8"/>
  <c r="AL23" i="8"/>
  <c r="AB29" i="8"/>
  <c r="AN23" i="8"/>
  <c r="AR5" i="8"/>
  <c r="AR25" i="8" s="1"/>
  <c r="T25" i="8" s="1"/>
  <c r="D4" i="9" s="1"/>
  <c r="AF27" i="8"/>
  <c r="T27" i="8" s="1"/>
  <c r="T29" i="8"/>
  <c r="AF23" i="8"/>
  <c r="AU15" i="8"/>
  <c r="AU25" i="8" s="1"/>
  <c r="W25" i="8" s="1"/>
  <c r="G4" i="9" s="1"/>
  <c r="AI27" i="8"/>
  <c r="W27" i="8" s="1"/>
  <c r="AK23" i="8"/>
  <c r="Y29" i="8"/>
  <c r="AT15" i="8"/>
  <c r="AT25" i="8" s="1"/>
  <c r="V25" i="8" s="1"/>
  <c r="F4" i="9" s="1"/>
  <c r="AH27" i="8"/>
  <c r="V27" i="8" s="1"/>
  <c r="V29" i="8"/>
  <c r="AH23" i="8"/>
  <c r="D7" i="4" l="1"/>
  <c r="D3" i="4"/>
  <c r="D6" i="4"/>
  <c r="D5" i="4"/>
  <c r="D4" i="4"/>
  <c r="X7" i="4" l="1"/>
  <c r="Q7" i="4"/>
  <c r="S7" i="4"/>
  <c r="U7" i="4"/>
  <c r="W7" i="4"/>
  <c r="Y7" i="4"/>
  <c r="AA7" i="4"/>
  <c r="R7" i="4"/>
  <c r="T7" i="4"/>
  <c r="V7" i="4"/>
  <c r="Z7" i="4"/>
  <c r="T6" i="4"/>
  <c r="Q6" i="4"/>
  <c r="S6" i="4"/>
  <c r="U6" i="4"/>
  <c r="W6" i="4"/>
  <c r="Y6" i="4"/>
  <c r="AA6" i="4"/>
  <c r="R6" i="4"/>
  <c r="V6" i="4"/>
  <c r="X6" i="4"/>
  <c r="Z6" i="4"/>
  <c r="T4" i="4"/>
  <c r="Q4" i="4"/>
  <c r="S4" i="4"/>
  <c r="U4" i="4"/>
  <c r="W4" i="4"/>
  <c r="Y4" i="4"/>
  <c r="AA4" i="4"/>
  <c r="R4" i="4"/>
  <c r="V4" i="4"/>
  <c r="X4" i="4"/>
  <c r="Z4" i="4"/>
  <c r="D8" i="4"/>
  <c r="Q5" i="4"/>
  <c r="S5" i="4"/>
  <c r="U5" i="4"/>
  <c r="W5" i="4"/>
  <c r="Y5" i="4"/>
  <c r="AA5" i="4"/>
  <c r="R5" i="4"/>
  <c r="T5" i="4"/>
  <c r="V5" i="4"/>
  <c r="X5" i="4"/>
  <c r="Z5" i="4"/>
  <c r="Q3" i="4"/>
  <c r="S3" i="4"/>
  <c r="U3" i="4"/>
  <c r="W3" i="4"/>
  <c r="Y3" i="4"/>
  <c r="AA3" i="4"/>
  <c r="R3" i="4"/>
  <c r="T3" i="4"/>
  <c r="V3" i="4"/>
  <c r="X3" i="4"/>
  <c r="Z3" i="4"/>
  <c r="U8" i="4" l="1"/>
  <c r="U11" i="4" s="1"/>
  <c r="F2" i="9" s="1"/>
  <c r="Q8" i="4"/>
  <c r="Q11" i="4" s="1"/>
  <c r="B2" i="9" s="1"/>
  <c r="X8" i="4"/>
  <c r="X11" i="4" s="1"/>
  <c r="I2" i="9" s="1"/>
  <c r="T8" i="4"/>
  <c r="T11" i="4" s="1"/>
  <c r="E2" i="9" s="1"/>
  <c r="Y8" i="4"/>
  <c r="Y11" i="4" s="1"/>
  <c r="J2" i="9" s="1"/>
  <c r="AA8" i="4"/>
  <c r="AA11" i="4" s="1"/>
  <c r="L2" i="9" s="1"/>
  <c r="W8" i="4"/>
  <c r="W11" i="4" s="1"/>
  <c r="H2" i="9" s="1"/>
  <c r="S8" i="4"/>
  <c r="Z8" i="4"/>
  <c r="Z11" i="4" s="1"/>
  <c r="K2" i="9" s="1"/>
  <c r="V8" i="4"/>
  <c r="V11" i="4" s="1"/>
  <c r="G2" i="9" s="1"/>
  <c r="R8" i="4"/>
  <c r="R11" i="4" s="1"/>
  <c r="C2" i="9" s="1"/>
  <c r="S11" i="4" l="1"/>
  <c r="D2" i="9" s="1"/>
</calcChain>
</file>

<file path=xl/comments1.xml><?xml version="1.0" encoding="utf-8"?>
<comments xmlns="http://schemas.openxmlformats.org/spreadsheetml/2006/main">
  <authors>
    <author>Michael O'Donnell</author>
  </authors>
  <commentList>
    <comment ref="H7" authorId="0">
      <text>
        <r>
          <rPr>
            <b/>
            <sz val="9"/>
            <color indexed="81"/>
            <rFont val="Tahoma"/>
            <family val="2"/>
          </rPr>
          <t>Michael O'Donnell:</t>
        </r>
        <r>
          <rPr>
            <sz val="9"/>
            <color indexed="81"/>
            <rFont val="Tahoma"/>
            <family val="2"/>
          </rPr>
          <t xml:space="preserve">
Score to be confirmed
</t>
        </r>
      </text>
    </comment>
    <comment ref="H9" authorId="0">
      <text>
        <r>
          <rPr>
            <b/>
            <sz val="9"/>
            <color indexed="81"/>
            <rFont val="Tahoma"/>
            <family val="2"/>
          </rPr>
          <t>Michael O'Donnell:</t>
        </r>
        <r>
          <rPr>
            <sz val="9"/>
            <color indexed="81"/>
            <rFont val="Tahoma"/>
            <family val="2"/>
          </rPr>
          <t xml:space="preserve">
Score unknown
</t>
        </r>
      </text>
    </comment>
    <comment ref="H10" authorId="0">
      <text>
        <r>
          <rPr>
            <b/>
            <sz val="9"/>
            <color indexed="81"/>
            <rFont val="Tahoma"/>
            <family val="2"/>
          </rPr>
          <t>Michael O'Donnell:</t>
        </r>
        <r>
          <rPr>
            <sz val="9"/>
            <color indexed="81"/>
            <rFont val="Tahoma"/>
            <family val="2"/>
          </rPr>
          <t xml:space="preserve">
Score unknown</t>
        </r>
      </text>
    </comment>
    <comment ref="H14" authorId="0">
      <text>
        <r>
          <rPr>
            <b/>
            <sz val="9"/>
            <color indexed="81"/>
            <rFont val="Tahoma"/>
            <family val="2"/>
          </rPr>
          <t>Michael O'Donnell:</t>
        </r>
        <r>
          <rPr>
            <sz val="9"/>
            <color indexed="81"/>
            <rFont val="Tahoma"/>
            <family val="2"/>
          </rPr>
          <t xml:space="preserve">
Score unknown</t>
        </r>
      </text>
    </comment>
    <comment ref="H15" authorId="0">
      <text>
        <r>
          <rPr>
            <b/>
            <sz val="9"/>
            <color indexed="81"/>
            <rFont val="Tahoma"/>
            <family val="2"/>
          </rPr>
          <t>Michael O'Donnell:</t>
        </r>
        <r>
          <rPr>
            <sz val="9"/>
            <color indexed="81"/>
            <rFont val="Tahoma"/>
            <family val="2"/>
          </rPr>
          <t xml:space="preserve">
Score estimated</t>
        </r>
      </text>
    </comment>
  </commentList>
</comments>
</file>

<file path=xl/sharedStrings.xml><?xml version="1.0" encoding="utf-8"?>
<sst xmlns="http://schemas.openxmlformats.org/spreadsheetml/2006/main" count="413" uniqueCount="174">
  <si>
    <t>&lt;30</t>
  </si>
  <si>
    <t>&gt;30</t>
  </si>
  <si>
    <t>User Response</t>
  </si>
  <si>
    <t>Yes</t>
  </si>
  <si>
    <t>No</t>
  </si>
  <si>
    <t>Fully</t>
  </si>
  <si>
    <t>To some extent</t>
  </si>
  <si>
    <t>Poorly</t>
  </si>
  <si>
    <t>Not at all</t>
  </si>
  <si>
    <t>Translated Value</t>
  </si>
  <si>
    <t>Score</t>
  </si>
  <si>
    <t>Score as % of Maximum for that Method</t>
  </si>
  <si>
    <t>essential</t>
  </si>
  <si>
    <t>very desirable</t>
  </si>
  <si>
    <t>slightly desirable</t>
  </si>
  <si>
    <t>Difference-in-Difference</t>
  </si>
  <si>
    <t>Statistical Modelling</t>
  </si>
  <si>
    <t>Outcome Mapping</t>
  </si>
  <si>
    <t>Most Significant Change</t>
  </si>
  <si>
    <t>Soft Systems Modelling</t>
  </si>
  <si>
    <t>Causal Loop Diagram</t>
  </si>
  <si>
    <t>Realist Evaluation</t>
  </si>
  <si>
    <t>QCA (Qualitative Comparative Analysis)</t>
  </si>
  <si>
    <t>Process Tracing/ Bayesian Updating</t>
  </si>
  <si>
    <t>Contribution Analysis</t>
  </si>
  <si>
    <t>RCT (Randomised Contol Trial)</t>
  </si>
  <si>
    <t>Max score</t>
  </si>
  <si>
    <t># of essentials</t>
  </si>
  <si>
    <t>not desired</t>
  </si>
  <si>
    <t>Don't know</t>
  </si>
  <si>
    <t>TABLE OF RESULTS FOR NUMBER OF DESIRABLE CONDITIONS NOT MET</t>
  </si>
  <si>
    <t>TABLE OF RESULTS FOR NUMBER OF REQUIRED CONDITIONS NOT MET</t>
  </si>
  <si>
    <t>Number of Essential Requirements to Use this Method that your intervention cannot meet</t>
  </si>
  <si>
    <t>Number of Desirable Requirements to Use this Method that your intervention cannot meet</t>
  </si>
  <si>
    <t>Number of Essential Requirements to Use this Method which you "don't know" if you can meet</t>
  </si>
  <si>
    <t>STAGE 1 RESULT: Ability of a single evaluation method to answer all your key evaluation questions:</t>
  </si>
  <si>
    <t>Do you want your evaluation to answer the following Key Evaluation Questions?</t>
  </si>
  <si>
    <t>2.10</t>
  </si>
  <si>
    <t>Does not affect ability to use this method</t>
  </si>
  <si>
    <r>
      <t xml:space="preserve">To what extent are both those likely to conduct the evaluation and those who will be consulted for the evaluation likely to be open to airing different perspectives on the intervention, its outcomes and how change happened? 
</t>
    </r>
    <r>
      <rPr>
        <i/>
        <sz val="11"/>
        <rFont val="Calibri"/>
        <family val="2"/>
        <scheme val="minor"/>
      </rPr>
      <t>(e.g. the power dynamics are such that multiple worldviews could be expressed, rather than only one dominant worldview being voiced)</t>
    </r>
  </si>
  <si>
    <r>
      <t xml:space="preserve">When examining a number of different cases, to what extent do you expect the evaluation team to be able consistently to get an understanding of the contextual factors that affected the outcomes of your intervention? 
</t>
    </r>
    <r>
      <rPr>
        <i/>
        <sz val="11"/>
        <color theme="1"/>
        <rFont val="Calibri"/>
        <family val="2"/>
        <scheme val="minor"/>
      </rPr>
      <t>(E.g. if your intervention deals with different locations, population groups or institutions that can affect how the mechanisms between your intervention and outcomes work)</t>
    </r>
  </si>
  <si>
    <t>Number of "required":</t>
  </si>
  <si>
    <t>Number of "desired"</t>
  </si>
  <si>
    <t>Maximum "score"</t>
  </si>
  <si>
    <t>How To Use the Tool</t>
  </si>
  <si>
    <t>Credits</t>
  </si>
  <si>
    <t>This tool was developed by Barbara Befani and Michael O'Donnell for Bond, with financial support from the UK Department for International Development and Comic Relief</t>
  </si>
  <si>
    <t>Methods Covered by the Tool</t>
  </si>
  <si>
    <t>Transparency and Spreadsheet Protection</t>
  </si>
  <si>
    <t>However, it does mean that users can accidentally change functionality and corrupt formulae by either entering invalid options in column C, or altering any cells elsewhere!</t>
  </si>
  <si>
    <t>All values in columns E-O are the based on consultations with experts in each evaluation method, and are referred to as the "expert scores"</t>
  </si>
  <si>
    <t>Stage 1: Which Method is Best Suited to Answering My Key Evaluation Question(s)?</t>
  </si>
  <si>
    <t>I want to have groups of recipients and non-recipients who are perfectly similar except for their receipt of the intervention (Formally, eliminate selection bias between treatment and control groups complete and produce a perfectly unbiased estimation of the intervention effect)</t>
  </si>
  <si>
    <t>I want to allow all those meeting the criteria to participate in the intervention to actually receive it (i.e. prevent all eligible people from being excluded)</t>
  </si>
  <si>
    <t>I want to be able to extrapolate or generalise the evaluation findings outside the cases or sample used for the analysis (i.e. external validity)</t>
  </si>
  <si>
    <t>I want to allow the community (ies) in which the intervention was carried out to produce a collective evaluation of the most relevant changes at the community level</t>
  </si>
  <si>
    <t>I want to make a distinction between the achievement of minimum /expected goals and ideal / more ambitious programme goals</t>
  </si>
  <si>
    <t>I want to explore the higher order goals or values of the participants (like attitudes, norms, values and laws shaping their worldview, i.e. probing why certain results mattered to participants)</t>
  </si>
  <si>
    <t>I want the evaluation to capture a broad, systemic view of the situation (e.g. understanding  how historical forces or path dependency or power relations or the economic system affect results, and seeing how those factors interact)</t>
  </si>
  <si>
    <t>I want the evaluation to make different perspectives about results or the causes of results explicit, particularly between programme participants representing different groups or households within the community, including the weakest</t>
  </si>
  <si>
    <t>I want the evaluation to identify and explain unintended changes and consequences, both positive and negative</t>
  </si>
  <si>
    <t>I want to analyse complicated / complex mechanisms, including outcomes of non-linear relationships, vs. a mostly linear description of the programme Theory of Change</t>
  </si>
  <si>
    <t>I want to obtain insights about the behaviour, attitudes and thinking of stakeholders</t>
  </si>
  <si>
    <t>I want to identify the different conditions that enable change in different contexts, as opposed to seeking a universal, population-wide or average explanation</t>
  </si>
  <si>
    <t>I want the evaluation to investigate what factors are necessary and / or sufficient for the intervention to produce results</t>
  </si>
  <si>
    <t>I want the evaluation to measure confidence in one or more causal claims and for example determine whether the evaluation evidence is strong / conclusive for such claims or not</t>
  </si>
  <si>
    <t>I want the evaluation to provide a detailed description of the process leading from programme activities to outputs, to intermediate outcomes and finally impacts</t>
  </si>
  <si>
    <t>(note that some of these complement or elaborate upon key evaluation questions)</t>
  </si>
  <si>
    <t>SUMMARY RESULTS - ALL STAGES</t>
  </si>
  <si>
    <t>An aid to decision-making and to understanding about which evaluation methods are appropriate for what purpose</t>
  </si>
  <si>
    <t>Health Warning 1: This tool does not cover many other issues needed to make evaluation effective (e.g. around utility and uptake): a technically appropriate method does not guarantee an effective evaluation!</t>
  </si>
  <si>
    <t>The 3 stages of the tool address different aspects of the choice of appropriate evaluation methods, as follows:</t>
  </si>
  <si>
    <t>Health warning 2: This tool is an aid to decision-making about use of evaluation methods and must be combined with some judgement on the part of users: results from the tool are not definitive!</t>
  </si>
  <si>
    <t>For every line/ question, you can get an immediate impression of which tools are more or less appropriate based on the scores and colour-coding indicated when you give an answer (note that colours are based on relative scores, not absolutes: the lowest scoring method will be red even if it scores high in absolute terms and thus might still be a valid method)</t>
  </si>
  <si>
    <t>Summary results for each section are provided, and again colour-coded to give an immediate impression of the relative appropriateness of each method.</t>
  </si>
  <si>
    <t>Combining Levels: What can the tool tell you when you look at results for different stages in combination?</t>
  </si>
  <si>
    <t>Looking at results for Stages 1, 2 and 3 combined: Which evaluation methods in practice can best answer my KEQs given the attributes of my intervention, and can meet commissioners' additional interests?</t>
  </si>
  <si>
    <t>Further FAQs</t>
  </si>
  <si>
    <t>Q: why are some of the evaluation questions I want to answer not covered in Stage 1?</t>
  </si>
  <si>
    <t xml:space="preserve">A: Each question in Stage 2 covers an attribute of an intervention that more or less needs to be present for a specific evaluation method to be usable, and some of these will not be relevant given your choice of KEQs in Stage 1. This is not ideal, and we want to refine the tool in future to only display Stage 2 questions that are relevant to your selection of KEQs in Stage 1 (but that is beyond our current Excel capabilities!) </t>
  </si>
  <si>
    <r>
      <t xml:space="preserve">Do you want to know "What was the additional/ net change caused by the intervention?" </t>
    </r>
    <r>
      <rPr>
        <i/>
        <sz val="11"/>
        <color theme="1"/>
        <rFont val="Calibri"/>
        <family val="2"/>
        <scheme val="minor"/>
      </rPr>
      <t>or</t>
    </r>
    <r>
      <rPr>
        <sz val="11"/>
        <color theme="1"/>
        <rFont val="Calibri"/>
        <family val="2"/>
        <scheme val="minor"/>
      </rPr>
      <t xml:space="preserve"> "How much of the observed outcome(s) can be attributed to the intervention?"?
</t>
    </r>
    <r>
      <rPr>
        <i/>
        <sz val="11"/>
        <color theme="1"/>
        <rFont val="Calibri"/>
        <family val="2"/>
        <scheme val="minor"/>
      </rPr>
      <t>(Note: this is the core question of experimental and quasi-experimental impact evaluations)</t>
    </r>
  </si>
  <si>
    <t>Do you want to know "What difference did the intervention make to different population groups, and under what circumstances?" (i.e. you are interested in effects for different groups and contexts, not just an "average" effect)</t>
  </si>
  <si>
    <r>
      <t xml:space="preserve">Do you want to know "How and why did the intervention make a difference, if any? or What was the process/ mechanism by which the intervention led to or contributed to outcomes?" 
</t>
    </r>
    <r>
      <rPr>
        <i/>
        <sz val="11"/>
        <color theme="1"/>
        <rFont val="Calibri"/>
        <family val="2"/>
        <scheme val="minor"/>
      </rPr>
      <t>(Note: this is typically the main focus of theory-based evaluations)</t>
    </r>
  </si>
  <si>
    <r>
      <t xml:space="preserve">Do you want to know "What other factors needed to be present alongside the intervention to produce outcomes observed? (Which factors were necessary and/ or sufficient for the intervention to work?)" 
</t>
    </r>
    <r>
      <rPr>
        <i/>
        <sz val="11"/>
        <color theme="1"/>
        <rFont val="Calibri"/>
        <family val="2"/>
        <scheme val="minor"/>
      </rPr>
      <t>(Note this is a focus area of some evaluations where the intervention is not assumed to be the sole cause of change, but works in conjunction with other factors/ interventions)</t>
    </r>
  </si>
  <si>
    <r>
      <t xml:space="preserve">To what extent was it (or will it be) possible for your intervention to control who participated in or received the intervention and who doesn't? 
</t>
    </r>
    <r>
      <rPr>
        <i/>
        <sz val="11"/>
        <color theme="1"/>
        <rFont val="Calibri"/>
        <family val="2"/>
        <scheme val="minor"/>
      </rPr>
      <t xml:space="preserve">(Formally, what is your degree of control of treatment assignment?)
</t>
    </r>
    <r>
      <rPr>
        <i/>
        <sz val="11"/>
        <color rgb="FFFF0000"/>
        <rFont val="Calibri"/>
        <family val="2"/>
        <scheme val="minor"/>
      </rPr>
      <t>(Note: if your intervention works with or targets an actor with no comparable non-recipient - e.g. advocacy towards the sole actor working on an issue - please choose 'not at all')</t>
    </r>
  </si>
  <si>
    <r>
      <t xml:space="preserve">To what extent does the success of the intervention depend on the behaviour of several stakeholders which may be relatively unpredictable?
</t>
    </r>
    <r>
      <rPr>
        <i/>
        <sz val="11"/>
        <color rgb="FFFF0000"/>
        <rFont val="Calibri"/>
        <family val="2"/>
        <scheme val="minor"/>
      </rPr>
      <t>(Note: this question highlights methods particularly suited to working within complex systems, e.g. where you are trying to affect social dynamics or market dynamics)</t>
    </r>
  </si>
  <si>
    <r>
      <t xml:space="preserve">How many individuals or households / villages / geographic regions etc. are participating in or receiving the intervention? 
</t>
    </r>
    <r>
      <rPr>
        <i/>
        <sz val="11"/>
        <color theme="1"/>
        <rFont val="Calibri"/>
        <family val="2"/>
        <scheme val="minor"/>
      </rPr>
      <t xml:space="preserve">(Formally, how large is the treatment group?) 
</t>
    </r>
    <r>
      <rPr>
        <i/>
        <sz val="11"/>
        <color rgb="FFFF0000"/>
        <rFont val="Calibri"/>
        <family val="2"/>
        <scheme val="minor"/>
      </rPr>
      <t>[Note: if your intervention is focused on advocacy/ policy influencing, consider each advocacy target]</t>
    </r>
  </si>
  <si>
    <r>
      <t xml:space="preserve">To what extent are intervention participants and non-participants (or treatment and control groups) subject to the same external influences for the entire duration of the intervention?
</t>
    </r>
    <r>
      <rPr>
        <i/>
        <sz val="11"/>
        <color rgb="FFFF0000"/>
        <rFont val="Calibri"/>
        <family val="2"/>
        <scheme val="minor"/>
      </rPr>
      <t>[Note if your intervention does not and could not have 'non-participants' or a control group, please answer 'not at all']</t>
    </r>
  </si>
  <si>
    <r>
      <t xml:space="preserve">To what extent are participants in the intervention isolated from non-participants? 
</t>
    </r>
    <r>
      <rPr>
        <i/>
        <sz val="11"/>
        <color theme="1"/>
        <rFont val="Calibri"/>
        <family val="2"/>
        <scheme val="minor"/>
      </rPr>
      <t xml:space="preserve">(Fully = isolated; not at all = they communicate and interact to such an extent that the intervention is highly likely to affect outcomes observed in non-recipients)
</t>
    </r>
    <r>
      <rPr>
        <i/>
        <sz val="11"/>
        <color rgb="FFFF0000"/>
        <rFont val="Calibri"/>
        <family val="2"/>
        <scheme val="minor"/>
      </rPr>
      <t>[Note if your intervention does not and could not have 'non-participants' or a control group, please answer 'not at all']</t>
    </r>
  </si>
  <si>
    <r>
      <t xml:space="preserve">How many individuals or households / villages / geographic regions etc. are in a similar situation to the participants but do not participate in the intervention? 
</t>
    </r>
    <r>
      <rPr>
        <i/>
        <sz val="11"/>
        <color theme="1"/>
        <rFont val="Calibri"/>
        <family val="2"/>
        <scheme val="minor"/>
      </rPr>
      <t xml:space="preserve">(Formally, how large is the control group?)
</t>
    </r>
    <r>
      <rPr>
        <i/>
        <sz val="11"/>
        <color rgb="FFFF0000"/>
        <rFont val="Calibri"/>
        <family val="2"/>
        <scheme val="minor"/>
      </rPr>
      <t>[Note if your intervention does not and could not have a control group, please answer '&lt;30']</t>
    </r>
  </si>
  <si>
    <r>
      <t xml:space="preserve">Are some potential participants who meet eligibility criteria to receive or participate in the intervention excluded from it? (e.g. when the intervention is rationed)
</t>
    </r>
    <r>
      <rPr>
        <i/>
        <sz val="11"/>
        <color rgb="FFFF0000"/>
        <rFont val="Calibri"/>
        <family val="2"/>
        <scheme val="minor"/>
      </rPr>
      <t>[Note: if this is not applicable to your intervention, please answer 'not at all']</t>
    </r>
  </si>
  <si>
    <r>
      <t xml:space="preserve">Is information on the background characteristics of those participating and not participating in the intervention gathered using identical or highly comparable methods?
</t>
    </r>
    <r>
      <rPr>
        <i/>
        <sz val="11"/>
        <color rgb="FFFF0000"/>
        <rFont val="Calibri"/>
        <family val="2"/>
        <scheme val="minor"/>
      </rPr>
      <t>[Note: if this is not applicable to your intervention, please answer 'not at all']</t>
    </r>
  </si>
  <si>
    <r>
      <t xml:space="preserve">Can at least 30 pairs or couples of participants and non-participants be identified and "matched" on the basis of the above-mentioned high quality data or comparable surveys?
</t>
    </r>
    <r>
      <rPr>
        <i/>
        <sz val="11"/>
        <color rgb="FFFF0000"/>
        <rFont val="Calibri"/>
        <family val="2"/>
        <scheme val="minor"/>
      </rPr>
      <t>[Note: if this is not applicable to your intervention, please answer 'no']</t>
    </r>
  </si>
  <si>
    <r>
      <t xml:space="preserve">To what extent is high-quality baseline data available for both those participating and not participating in the intervention (treatment and control groups)? 
</t>
    </r>
    <r>
      <rPr>
        <i/>
        <sz val="11"/>
        <color theme="1"/>
        <rFont val="Calibri"/>
        <family val="2"/>
        <scheme val="minor"/>
      </rPr>
      <t xml:space="preserve">(Note baseline data refers to indicators on intended outcomes and outputs, measured prior to the start of the intervention. It is distinct from "background characteristics" above. </t>
    </r>
    <r>
      <rPr>
        <i/>
        <sz val="11"/>
        <color rgb="FFFF0000"/>
        <rFont val="Calibri"/>
        <family val="2"/>
        <scheme val="minor"/>
      </rPr>
      <t>If this is not applicable to your intervention, please answer 'not at all')</t>
    </r>
  </si>
  <si>
    <r>
      <t xml:space="preserve">To what extent has previous (time series) data confirmed that the trend in your outcome indicators of interest before the intervention started was the same for both those receiving and not receiving the intervention (treatment and control group)? 
</t>
    </r>
    <r>
      <rPr>
        <i/>
        <sz val="11"/>
        <color theme="1"/>
        <rFont val="Calibri"/>
        <family val="2"/>
        <scheme val="minor"/>
      </rPr>
      <t xml:space="preserve">(Formally: is the common trend assumption verified?)
</t>
    </r>
    <r>
      <rPr>
        <i/>
        <sz val="11"/>
        <color rgb="FFFF0000"/>
        <rFont val="Calibri"/>
        <family val="2"/>
        <scheme val="minor"/>
      </rPr>
      <t>[Note: if this is not applicable to your intervention, please answer 'not at all']</t>
    </r>
  </si>
  <si>
    <r>
      <t xml:space="preserve">To what extent is information on (at least a small number of) factors which are assumed to affect the outcome consistently available across at least 5 or 10 cases? 
</t>
    </r>
    <r>
      <rPr>
        <i/>
        <sz val="11"/>
        <color rgb="FFFF0000"/>
        <rFont val="Calibri"/>
        <family val="2"/>
        <scheme val="minor"/>
      </rPr>
      <t xml:space="preserve">(Note: each 'case' can refer to an application of the intervention in different locations/ contexts, or among different individuals, institutions or groups. If the concept of cases is not applicable to your intervention, please answer 'not at all') </t>
    </r>
  </si>
  <si>
    <r>
      <t xml:space="preserve">Do you want to know "Which outcomes of the intervention(s) being evaluated do different population groups consider to be the most important?"
</t>
    </r>
    <r>
      <rPr>
        <i/>
        <sz val="11"/>
        <color theme="1"/>
        <rFont val="Calibri"/>
        <family val="2"/>
        <scheme val="minor"/>
      </rPr>
      <t>(Note: this seeks to understand the relevance of the outcomes to different population groups or stakeholders)</t>
    </r>
  </si>
  <si>
    <t>Is it feasible to use experimental or quasi-experimental evaluation methods to evaluate your intervention?</t>
  </si>
  <si>
    <t>Is it feasible to use non-experimental or theory-based evaluation methods to evaluate your intervention?</t>
  </si>
  <si>
    <t xml:space="preserve">(To what extent) Are you or the intervention to be evaluated able to meet the following conditions?
</t>
  </si>
  <si>
    <t>3.10</t>
  </si>
  <si>
    <t>3.11</t>
  </si>
  <si>
    <t>Combining Stage 1 and Stage 3: Are the evaluation methods that are most feasible to use given your programme attributes (Stage 3) the same as those that are most suited to answering the evaluation questions you are interested in (Stage 1)? 
If not, consider whether any changes can be made to your intervention to address any 'essential requirements not met', or - if that cannot be changed - try different evaluation questions to see which can best be answered with the methods that are feasible to use given your intervention attributes.</t>
  </si>
  <si>
    <t>Stage 2: Features of Interest to Evaluation Commissioners or Managers that can Affect Choice of Methods</t>
  </si>
  <si>
    <t>STAGE 3: How feasible is it to use each method to evaluate your intervention, given the requirements of those methods?</t>
  </si>
  <si>
    <t>Note: this section asks about whether your intervention attributes 'fit' with the requirements for different evaluation methods to be used.
Qs3.1-3.10 ask about requirements for experimental and non-experimental methods; Qs3.11-3.19 ask about requirements for non-experimental or theory-based methods to work.
If your intervention cannot be conceived of in ways that fit with a particular method, that suggests the method will not be feasible - it is not a judgement about your intervention.</t>
  </si>
  <si>
    <t>Stage 2: Which method is most able to address my other interests?</t>
  </si>
  <si>
    <t>Stage 3: Which Method has the fewest essential methodological requirements that cannot be met by my intervention? (Which method is most feasible to use?)</t>
  </si>
  <si>
    <t>Overall Score</t>
  </si>
  <si>
    <t>- Review results for each stage in detail to see if a combination of methods could be both appropriate and feasible</t>
  </si>
  <si>
    <t>- Engage in dialogue with intended users or other stakeholders to reconcile the intended scope of the evaluation with the intervention attributes. Try narrowing the focus of the evaluation.</t>
  </si>
  <si>
    <t>If there are significant differences between your results for the most appropriate methods at each stage, options for finding a solution include:</t>
  </si>
  <si>
    <t>Developed for Bond by Barbara Befani with Michael O'Donnell, 
with funding from the UK's Department for International Development and Comic Relief</t>
  </si>
  <si>
    <r>
      <t xml:space="preserve">Choosing Appropriate Evaluation Methods Tool
</t>
    </r>
    <r>
      <rPr>
        <b/>
        <sz val="12"/>
        <color rgb="FFFF0000"/>
        <rFont val="Calibri"/>
        <family val="2"/>
        <scheme val="minor"/>
      </rPr>
      <t>version 1.0, October 2016</t>
    </r>
  </si>
  <si>
    <t>STAGE 1: Which evaluation method(s) are suited to answering your key evaluation questions?</t>
  </si>
  <si>
    <t>"Don't know" options are provided for stages 2 and 3. For stage 3 in particular (requirements of methods), a "don't know" answer should prompt you to find missing information before making a decision on methods; making a decision based on incomplete information could lead to a choice that is not feasible. Line 26 in Stage 3 will highlight any missing information on essential requirements.</t>
  </si>
  <si>
    <t>USERS: Look for the evaluation method(s) with either zero or the fewest "essential requirements" unmet: this should be the most feasible method to use given your intervention attributes. If there are any essential requirements to use a particular method that your intervention cannot meet, you will have to either address that constraint (if possible), or choose another method that may answer your key evaluation questions. 
If you don't know whether an essential requirement for an evaluation method can be met - and if that method otherwise seems appropriate - try to get an answer to any "don't knows" before making a final choice. "Desirable" requirements are less binding, but worth considering.</t>
  </si>
  <si>
    <t>Scope and Uses of the Tool</t>
  </si>
  <si>
    <t>2. To contribute to the design of planned interventions, so that there is a better match between the impact evaluation questions you want to answer and the feasibility of using different evaluation methods, given the nature of your intervention (i.e. to increase the 'evaluability' of your intervention)</t>
  </si>
  <si>
    <t xml:space="preserve">3. To contribute to informing the design and/ or commissioning of specific impact evaluations, by helping users understand the best fit between evaluation questions, stakeholder interests and programme features or attributes </t>
  </si>
  <si>
    <t>For the first two purposes, users are encouraged to 'play around' with different responses to questions to see their implications. For the third purpose, users are recommended to answer questions with a specific intervention in mind.</t>
  </si>
  <si>
    <t>Intended Users</t>
  </si>
  <si>
    <t xml:space="preserve">Note that the tool is of relevance mainly to impact evaluation questions. Among the OECD DAC evaluation criteria, this aids decision-making on appropriate methods for determining relevance, effectiveness, impact and to some extent sustainability. It does currently include methods that are focused on evaluating "efficiency". </t>
  </si>
  <si>
    <t>Effective use of the tool requires some pre-existing understanding of evaluation issues, but evaluation specialists may find some of the simplifications in the tool limiting. Thus it is expected to be more suited to staff in organisations responsible for commissioning external evaluations (helping them become more "intelligent customers" when engaging with evaluators). The tool has been developed with feedback from users mainly in NGOs, but is not exclusively for NGO staff.</t>
  </si>
  <si>
    <t>Stage 1: which evaluation method or methods are best suited to answering the Key Evaluation Questions that I want answered?</t>
  </si>
  <si>
    <t>This tool can be used for 3 main purposes.</t>
  </si>
  <si>
    <t>How is the tool structured</t>
  </si>
  <si>
    <t>Stage 2: given any additional interests and preferences that I or other stakeholders have, which evaluation methods are most likely to be able to address those?</t>
  </si>
  <si>
    <t xml:space="preserve">The tool is divided into 3 components or "stages" (on different tabs of this spreadsheet), which can be used individually or in combination. </t>
  </si>
  <si>
    <t>A "summary results" tab shows headline results from each of the stages to help determine the most appropriate method(s) to use.</t>
  </si>
  <si>
    <t>11 evaluation methods are covered by this pilot version of the tool. These have been chosen as representing a spectrum of methods to answer different evaluation questions, and including those most commonly used by NGOs currently. The tool can in future be expanded to accommodate additional methods.</t>
  </si>
  <si>
    <t>Descriptions of each of the methods in the tool are provided in the accompanying narrative guide.</t>
  </si>
  <si>
    <t>For each of the stages that you are interested in, please enter your answers into Column C using the drop-down menu.</t>
  </si>
  <si>
    <t>In most cases, users will find that a combination of methods is required to address all their needs. This version of the tool does not try to suggest combinations automatically: users need to read both the summary results across stages and individual results per question to see what combination of methods might get closest to meeting all the commissioners' interests and requirements, and consult with someone with evaluation expertise.</t>
  </si>
  <si>
    <t>How the Tool Works (more detail is provided on this in the accompanying narrative guide)</t>
  </si>
  <si>
    <t>Note that this version does not attempt to combine results automatically for different stages; users will need to do that themselves, reinforcing the need for some use of judgement. Further work on interpretation of results may be considered in future versions of the tool.</t>
  </si>
  <si>
    <t>Looking at results for Stage 1 and Stage 3 together: Which evaluation methods are both suited to answering my Key Evaluation Question(s), and feasible to use given the attributes of my intervention?</t>
  </si>
  <si>
    <t xml:space="preserve">The tool works by combining user-generated information about the context of their planned evaluation with expert-generated scores about the appropriateness of different methods. The expert scores can be seen by "unhiding"  columns C-Q. </t>
  </si>
  <si>
    <t>All cells except for the expert scores have been left unprotected, and interested users are encouraged to unhide hidden rows and columns which show the workings. This enables users to see how formulae are derived and to understand calculations.</t>
  </si>
  <si>
    <t>A: First, check that your questions are not just variants of those in Stage 1. Also check Stage 3 questions as some of these cover secondary issues like unintended consequences or generalisability of results. However, note that this tool does not focus on more process-oriented evaluation questions, e.g. around efficiency. The tool has been developed under a Creative Commons license, and others are encouraged to see whether additional methods and questions can feasibly be included in future versions of the tool.</t>
  </si>
  <si>
    <t>Q: Why are some of the Stage 3 questions so focused on specific methods (e.g. by referring to control groups)?</t>
  </si>
  <si>
    <t>The tool is intended to be relevant to interventions across the full spectrum of sectors/ themes, and intervention approaches (service delivery, advocacy, capacity-development, etc.). Some evaluation methods are more suited to evaluating interventions using specific approaches, however.</t>
  </si>
  <si>
    <t>Stage 3: do the features of my intervention match the features that are required to be present for different methods to be feasibly applied? i.e. which evaluation methods will I be able to use? (Note that some users may want to skip some questions in Stage 3 if they already know that their intervention is not amenable to being evaluated by a specific method, such as RCTs.)</t>
  </si>
  <si>
    <t>Q: Some of the questions in Stage 2 feel like repetitions of those in Stage 1, why?</t>
  </si>
  <si>
    <t>A: Some Stage 2 questions are refinements of those in Stage 1, and can help you narrow down your choice further.</t>
  </si>
  <si>
    <t>Q: Why don't you address "real world" constraints, like budget limitations, when these can significantly constrain what evaluation methods may be feasible?</t>
  </si>
  <si>
    <r>
      <t xml:space="preserve">To what extent is the evaluation team be able to formulate, test and refine theoretical assumptions about the behaviour, attitudes and thinking of stakeholders? 
</t>
    </r>
    <r>
      <rPr>
        <i/>
        <sz val="11"/>
        <color theme="1"/>
        <rFont val="Calibri"/>
        <family val="2"/>
        <scheme val="minor"/>
      </rPr>
      <t xml:space="preserve">(i.e. "identifying the mechanisms generating the outcomes"; this might require good insights in political science, psychology, social sciences, or specific domains; hence might be easier in multi-disciplinary teams) </t>
    </r>
  </si>
  <si>
    <r>
      <t xml:space="preserve">To what extent is the evaluation team be able to map or understand complicated / complex mechanisms, including outcomes of non-linear relationships? 
</t>
    </r>
    <r>
      <rPr>
        <i/>
        <sz val="11"/>
        <color theme="1"/>
        <rFont val="Calibri"/>
        <family val="2"/>
        <scheme val="minor"/>
      </rPr>
      <t>(Note: this is as opposed to taking a mostly linear description of the programme Theory of Change or intevention logic)</t>
    </r>
  </si>
  <si>
    <r>
      <t xml:space="preserve">To what extent are evaluators able to access to a broad range of detailed and high quality data necessary to answer your evaluation questions, including hard to find data? 
</t>
    </r>
    <r>
      <rPr>
        <i/>
        <sz val="11"/>
        <color theme="1"/>
        <rFont val="Calibri"/>
        <family val="2"/>
        <scheme val="minor"/>
      </rPr>
      <t>(Note: this could include - for example - data on sensitive issues (e.g. on protection/ safeguarding issues); or data from conflict-affected or hard-to-reach areas/ populations; or minutes of private meetings, personal emails, etc.)</t>
    </r>
  </si>
  <si>
    <t>- If your intervention/evaluation attributes are not yet fixed, consider altering the intervention/evaluation to make it feasible to answer all your key evaluation questions while also meeting all essential requirements of one or more evaluation methods</t>
  </si>
  <si>
    <t>Statistical Matching</t>
  </si>
  <si>
    <t>Not Required means this feature is not required for this evaluation method to be feasible.</t>
  </si>
  <si>
    <t>RCTs</t>
  </si>
  <si>
    <t>DID</t>
  </si>
  <si>
    <t>StatMatch</t>
  </si>
  <si>
    <t>MSC</t>
  </si>
  <si>
    <t>QCA</t>
  </si>
  <si>
    <t>Very Desirable</t>
  </si>
  <si>
    <t>Desirable</t>
  </si>
  <si>
    <t>Slightly desirable</t>
  </si>
  <si>
    <t>Not desired</t>
  </si>
  <si>
    <t>User Response Data Validation List</t>
  </si>
  <si>
    <t>How would you score the ability of the method to do X? HIGH (1; the method is ideally suited to do X); MEDIUM (0.67; the method is able to do X under specific / limited circumstances); LOW (0.33; the method is not well positioned to do X and is mostly unsuitable for it)</t>
  </si>
  <si>
    <t>USERS: Look for a method that scores 5, or at least &gt;4  for each individual evaluation question you want to answer (the coloured cells in rows 3-7). If you want to answer multiple questions, look at your overall "Stage 1 Result" (row 11): if there is a single method that scores 4 or more, that will be suitable; but - if as is likely if you want to answer multiple evaluation questions - there is no single method that scores 4 or more overall, consider combinations of methods that include at least one method that scores 4 or 5 for each individual question you want to answer. The appropriate combination will need to be discussed with evaluators.
Note that if you want to answer all 5 evaluation questions, it will require a combination of at least 3 of these methods to achieve a score of 4 or more against all individual questions.</t>
  </si>
  <si>
    <t>1. For general learning about the range of evaluation methods that are available, their characteristics and their appropriateness for answering different evaluation questions in different types of intervention</t>
  </si>
  <si>
    <t>There is no agreed definition of what is a 'method' in evaluation (as opposed to an approach or technique or tool). For the purposes of this tool, a method is "a process used to answer research questions".</t>
  </si>
  <si>
    <t xml:space="preserve">A: Such constraints are very important. However they are not addressed here for two reasons: (a) There are many variations in how each method can be applied, and there is significant variation in evaluation costs across locations (e.g. consultant fees); we are thus unable to attach a useful price range to using each method. (b) We encourage users to use this tool to aid negotiation on evaluation budgets, as ideally appropriate methods should inform the necessary budget rather than vice versa. 
</t>
  </si>
  <si>
    <t>How desirable is it for you to be able to address each of the following areas of interest?</t>
  </si>
  <si>
    <t># of Your "Very Desirable" Interests met in full</t>
  </si>
  <si>
    <t>USERS: The method with the highest score is most able to address all your other interests. 
However, consider also whether all of your "very desirable" interests are addressed by that method, by comparing the number in cell C23 with the numbers in cells Q23-AA23. If all your "very desirables" cannot be addressed by a single method, look for the combination of methods that could best address them, i.e. at least 1 dark green cell in those rows 4-18 which you have marked as "very desirable"</t>
  </si>
  <si>
    <t>USERS: consider the compatibility of the results across the three stages. 
For example, is there a single tool that is well suited to answering your evaluations questions (scores 4 or more in Row 2), can address your other interests (Row 3) and is also feasible given your intervention attributes (Row 4)? 
There rarely will be a single appropriate method. Users will typically need to either look for a combination of methods that provides a "best fit", or - if there is flexibility - users may want to revisit the evaluation questions, interests and intervention attributes to see if any of these parameters can be changed to make some methods more appropriate.
HEALTH WARNING! This tool should only be used as an aid to discussion between evaluators and commissioners, especially when combinations of methods are required; it is not intended as a basis for decision-making on its own.</t>
  </si>
  <si>
    <t xml:space="preserve">A full narrative guide to the tool, including descriptions of all methods covered, is available at: 
https://www.bond.org.uk/resources/evaluation-methods-tool </t>
  </si>
  <si>
    <r>
      <t xml:space="preserve">To what extent are excellent facilitation skills available in the evaluation team?
</t>
    </r>
    <r>
      <rPr>
        <i/>
        <sz val="11"/>
        <color theme="1"/>
        <rFont val="Calibri"/>
        <family val="2"/>
        <scheme val="minor"/>
      </rPr>
      <t xml:space="preserve">(Note: if your evaluation team has not yet been appointed, please answer based on skills you will be seeking and your expected ability to secure those. </t>
    </r>
    <r>
      <rPr>
        <i/>
        <sz val="11"/>
        <color rgb="FFFF0000"/>
        <rFont val="Calibri"/>
        <family val="2"/>
        <scheme val="minor"/>
      </rPr>
      <t>This question highlights those methods for which such skills are most important</t>
    </r>
    <r>
      <rPr>
        <i/>
        <sz val="11"/>
        <color theme="1"/>
        <rFont val="Calibri"/>
        <family val="2"/>
        <scheme val="minor"/>
      </rPr>
      <t>)</t>
    </r>
  </si>
  <si>
    <r>
      <t>To what extent can you be confident that your chosen evaluator is able to set up a Theory of Change with a causal chain, and risks and assumptions for each step that would help shape complementary or alternative explanations for observed changes,</t>
    </r>
    <r>
      <rPr>
        <sz val="11"/>
        <color rgb="FFFF0000"/>
        <rFont val="Calibri"/>
        <family val="2"/>
        <scheme val="minor"/>
      </rPr>
      <t xml:space="preserve"> </t>
    </r>
    <r>
      <rPr>
        <sz val="11"/>
        <rFont val="Calibri"/>
        <family val="2"/>
        <scheme val="minor"/>
      </rPr>
      <t>either from scratch or making use of an existing theory of change for the intervention?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</si>
</sst>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35" x14ac:knownFonts="1">
    <font>
      <sz val="11"/>
      <color theme="1"/>
      <name val="Calibri"/>
      <family val="2"/>
      <scheme val="minor"/>
    </font>
    <font>
      <b/>
      <sz val="11"/>
      <color theme="1"/>
      <name val="Calibri"/>
      <family val="2"/>
      <scheme val="minor"/>
    </font>
    <font>
      <b/>
      <sz val="11"/>
      <color indexed="8"/>
      <name val="Calibri"/>
      <family val="2"/>
    </font>
    <font>
      <b/>
      <i/>
      <sz val="11"/>
      <color theme="1"/>
      <name val="Calibri"/>
      <family val="2"/>
      <scheme val="minor"/>
    </font>
    <font>
      <b/>
      <i/>
      <sz val="11"/>
      <color indexed="8"/>
      <name val="Calibri"/>
      <family val="2"/>
    </font>
    <font>
      <sz val="11"/>
      <name val="Calibri"/>
      <family val="2"/>
      <scheme val="minor"/>
    </font>
    <font>
      <i/>
      <sz val="11"/>
      <color theme="1"/>
      <name val="Calibri"/>
      <family val="2"/>
      <scheme val="minor"/>
    </font>
    <font>
      <sz val="9"/>
      <color indexed="81"/>
      <name val="Tahoma"/>
      <family val="2"/>
    </font>
    <font>
      <b/>
      <sz val="9"/>
      <color indexed="81"/>
      <name val="Tahoma"/>
      <family val="2"/>
    </font>
    <font>
      <sz val="11"/>
      <color theme="1"/>
      <name val="Calibri"/>
      <family val="2"/>
      <scheme val="minor"/>
    </font>
    <font>
      <b/>
      <i/>
      <sz val="11"/>
      <color rgb="FF00B050"/>
      <name val="Calibri"/>
      <family val="2"/>
      <scheme val="minor"/>
    </font>
    <font>
      <b/>
      <i/>
      <sz val="11"/>
      <color rgb="FFFF0000"/>
      <name val="Calibri"/>
      <family val="2"/>
      <scheme val="minor"/>
    </font>
    <font>
      <b/>
      <i/>
      <sz val="11"/>
      <color rgb="FFC00000"/>
      <name val="Calibri"/>
      <family val="2"/>
      <scheme val="minor"/>
    </font>
    <font>
      <i/>
      <sz val="11"/>
      <color rgb="FFC00000"/>
      <name val="Calibri"/>
      <family val="2"/>
      <scheme val="minor"/>
    </font>
    <font>
      <u/>
      <sz val="11"/>
      <color theme="1"/>
      <name val="Calibri"/>
      <family val="2"/>
      <scheme val="minor"/>
    </font>
    <font>
      <i/>
      <sz val="14"/>
      <color theme="1"/>
      <name val="Calibri"/>
      <family val="2"/>
      <scheme val="minor"/>
    </font>
    <font>
      <b/>
      <i/>
      <sz val="14"/>
      <color theme="1"/>
      <name val="Calibri"/>
      <family val="2"/>
      <scheme val="minor"/>
    </font>
    <font>
      <b/>
      <sz val="12"/>
      <color theme="1"/>
      <name val="Calibri"/>
      <family val="2"/>
      <scheme val="minor"/>
    </font>
    <font>
      <b/>
      <i/>
      <sz val="12"/>
      <color theme="1"/>
      <name val="Calibri"/>
      <family val="2"/>
      <scheme val="minor"/>
    </font>
    <font>
      <sz val="14"/>
      <color theme="1"/>
      <name val="Calibri"/>
      <family val="2"/>
      <scheme val="minor"/>
    </font>
    <font>
      <b/>
      <sz val="14"/>
      <color theme="1"/>
      <name val="Calibri"/>
      <family val="2"/>
      <scheme val="minor"/>
    </font>
    <font>
      <b/>
      <sz val="14"/>
      <name val="Calibri"/>
      <family val="2"/>
      <scheme val="minor"/>
    </font>
    <font>
      <i/>
      <sz val="11"/>
      <name val="Calibri"/>
      <family val="2"/>
      <scheme val="minor"/>
    </font>
    <font>
      <i/>
      <sz val="11"/>
      <color rgb="FFFF0000"/>
      <name val="Calibri"/>
      <family val="2"/>
      <scheme val="minor"/>
    </font>
    <font>
      <b/>
      <sz val="16"/>
      <color rgb="FFFF0000"/>
      <name val="Calibri"/>
      <family val="2"/>
      <scheme val="minor"/>
    </font>
    <font>
      <b/>
      <i/>
      <sz val="18"/>
      <color theme="1"/>
      <name val="Calibri"/>
      <family val="2"/>
      <scheme val="minor"/>
    </font>
    <font>
      <b/>
      <i/>
      <sz val="18"/>
      <color indexed="8"/>
      <name val="Calibri"/>
      <family val="2"/>
    </font>
    <font>
      <b/>
      <sz val="18"/>
      <color theme="1"/>
      <name val="Calibri"/>
      <family val="2"/>
      <scheme val="minor"/>
    </font>
    <font>
      <sz val="11"/>
      <color rgb="FFFF0000"/>
      <name val="Calibri"/>
      <family val="2"/>
      <scheme val="minor"/>
    </font>
    <font>
      <b/>
      <i/>
      <sz val="12"/>
      <color indexed="8"/>
      <name val="Calibri"/>
      <family val="2"/>
    </font>
    <font>
      <b/>
      <sz val="18"/>
      <color rgb="FFFF0000"/>
      <name val="Calibri"/>
      <family val="2"/>
      <scheme val="minor"/>
    </font>
    <font>
      <sz val="18"/>
      <color theme="1"/>
      <name val="Calibri"/>
      <family val="2"/>
      <scheme val="minor"/>
    </font>
    <font>
      <b/>
      <i/>
      <sz val="10"/>
      <color rgb="FFFF0000"/>
      <name val="Calibri"/>
      <family val="2"/>
      <scheme val="minor"/>
    </font>
    <font>
      <b/>
      <sz val="12"/>
      <color rgb="FFFF0000"/>
      <name val="Calibri"/>
      <family val="2"/>
      <scheme val="minor"/>
    </font>
    <font>
      <b/>
      <sz val="14"/>
      <color rgb="FFFF0000"/>
      <name val="Calibri"/>
      <family val="2"/>
      <scheme val="minor"/>
    </font>
  </fonts>
  <fills count="14">
    <fill>
      <patternFill patternType="none"/>
    </fill>
    <fill>
      <patternFill patternType="gray125"/>
    </fill>
    <fill>
      <patternFill patternType="solid">
        <fgColor theme="5"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59999389629810485"/>
        <bgColor indexed="64"/>
      </patternFill>
    </fill>
  </fills>
  <borders count="2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9" fontId="9" fillId="0" borderId="0" applyFont="0" applyFill="0" applyBorder="0" applyAlignment="0" applyProtection="0"/>
    <xf numFmtId="43" fontId="9" fillId="0" borderId="0" applyFont="0" applyFill="0" applyBorder="0" applyAlignment="0" applyProtection="0"/>
  </cellStyleXfs>
  <cellXfs count="168">
    <xf numFmtId="0" fontId="0" fillId="0" borderId="0" xfId="0"/>
    <xf numFmtId="0" fontId="14" fillId="11" borderId="10" xfId="0" applyFont="1" applyFill="1" applyBorder="1" applyAlignment="1">
      <alignment horizontal="center" vertical="top" wrapText="1"/>
    </xf>
    <xf numFmtId="0" fontId="0" fillId="0" borderId="0" xfId="0" applyAlignment="1">
      <alignment vertical="top" wrapText="1"/>
    </xf>
    <xf numFmtId="0" fontId="24" fillId="0" borderId="0" xfId="0" applyFont="1" applyAlignment="1">
      <alignment vertical="top" wrapText="1"/>
    </xf>
    <xf numFmtId="0" fontId="3" fillId="0" borderId="0" xfId="0" applyFont="1" applyAlignment="1">
      <alignment vertical="top" wrapText="1"/>
    </xf>
    <xf numFmtId="0" fontId="11" fillId="0" borderId="0" xfId="0" applyFont="1" applyAlignment="1">
      <alignment vertical="top" wrapText="1"/>
    </xf>
    <xf numFmtId="0" fontId="23" fillId="0" borderId="0" xfId="0" applyFont="1" applyAlignment="1">
      <alignment vertical="top" wrapText="1"/>
    </xf>
    <xf numFmtId="0" fontId="1" fillId="0" borderId="0" xfId="0" applyFont="1" applyAlignment="1">
      <alignment vertical="top" wrapText="1"/>
    </xf>
    <xf numFmtId="0" fontId="0" fillId="0" borderId="1"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 xfId="0" applyBorder="1" applyAlignment="1" applyProtection="1">
      <alignment vertical="top" wrapText="1"/>
      <protection locked="0"/>
    </xf>
    <xf numFmtId="0" fontId="2" fillId="11" borderId="10" xfId="0" applyFont="1" applyFill="1"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0" xfId="0" applyFill="1" applyBorder="1" applyAlignment="1" applyProtection="1">
      <alignment vertical="top" wrapText="1"/>
      <protection locked="0"/>
    </xf>
    <xf numFmtId="0" fontId="5" fillId="0" borderId="10" xfId="0" applyFont="1" applyFill="1" applyBorder="1" applyAlignment="1" applyProtection="1">
      <alignment vertical="top" wrapText="1"/>
      <protection locked="0"/>
    </xf>
    <xf numFmtId="9" fontId="0" fillId="0" borderId="0" xfId="0" applyNumberFormat="1" applyBorder="1" applyAlignment="1">
      <alignment horizontal="center" vertical="center"/>
    </xf>
    <xf numFmtId="1" fontId="0" fillId="0" borderId="10" xfId="0" applyNumberFormat="1" applyBorder="1" applyAlignment="1">
      <alignment horizontal="center" vertical="center"/>
    </xf>
    <xf numFmtId="0" fontId="27" fillId="0" borderId="18" xfId="0" applyFont="1" applyBorder="1" applyAlignment="1">
      <alignment horizontal="left" vertical="center"/>
    </xf>
    <xf numFmtId="0" fontId="14" fillId="11" borderId="19" xfId="0" applyFont="1" applyFill="1" applyBorder="1" applyAlignment="1">
      <alignment horizontal="center" vertical="top" wrapText="1"/>
    </xf>
    <xf numFmtId="0" fontId="14" fillId="11" borderId="20" xfId="0" applyFont="1" applyFill="1" applyBorder="1" applyAlignment="1">
      <alignment horizontal="center" vertical="top" wrapText="1"/>
    </xf>
    <xf numFmtId="0" fontId="1" fillId="0" borderId="21" xfId="0" applyFont="1" applyBorder="1" applyAlignment="1">
      <alignment horizontal="left" vertical="top" wrapText="1"/>
    </xf>
    <xf numFmtId="0" fontId="1" fillId="0" borderId="23" xfId="0" applyFont="1" applyBorder="1" applyAlignment="1">
      <alignment horizontal="left" vertical="top" wrapText="1"/>
    </xf>
    <xf numFmtId="9" fontId="0" fillId="0" borderId="24" xfId="0" applyNumberFormat="1" applyBorder="1" applyAlignment="1">
      <alignment horizontal="center" vertical="center"/>
    </xf>
    <xf numFmtId="9" fontId="0" fillId="0" borderId="25" xfId="0" applyNumberFormat="1" applyBorder="1" applyAlignment="1">
      <alignment horizontal="center" vertical="center"/>
    </xf>
    <xf numFmtId="0" fontId="1" fillId="0" borderId="0" xfId="0" applyFont="1" applyBorder="1" applyAlignment="1">
      <alignment horizontal="left" vertical="top" wrapText="1"/>
    </xf>
    <xf numFmtId="0" fontId="0" fillId="0" borderId="0" xfId="0" quotePrefix="1"/>
    <xf numFmtId="0" fontId="32" fillId="0" borderId="0" xfId="0" applyFont="1" applyAlignment="1">
      <alignment vertical="top" wrapText="1"/>
    </xf>
    <xf numFmtId="0" fontId="0" fillId="0" borderId="0" xfId="0" applyAlignment="1">
      <alignment vertical="top" wrapText="1"/>
    </xf>
    <xf numFmtId="0" fontId="34" fillId="0" borderId="0" xfId="0" applyFont="1" applyAlignment="1">
      <alignment vertical="top" wrapText="1"/>
    </xf>
    <xf numFmtId="0" fontId="6" fillId="0" borderId="0" xfId="0" applyFont="1" applyAlignment="1">
      <alignment vertical="top" wrapText="1"/>
    </xf>
    <xf numFmtId="164" fontId="0" fillId="0" borderId="10" xfId="0" applyNumberFormat="1" applyBorder="1" applyAlignment="1">
      <alignment horizontal="center" vertical="center"/>
    </xf>
    <xf numFmtId="164" fontId="0" fillId="0" borderId="22" xfId="0" applyNumberFormat="1" applyBorder="1" applyAlignment="1">
      <alignment horizontal="center" vertical="center"/>
    </xf>
    <xf numFmtId="0" fontId="25" fillId="0" borderId="0" xfId="0" applyFont="1" applyAlignment="1" applyProtection="1">
      <alignment horizontal="left" vertical="center"/>
      <protection locked="0"/>
    </xf>
    <xf numFmtId="0" fontId="0" fillId="0" borderId="0" xfId="0" applyProtection="1">
      <protection locked="0"/>
    </xf>
    <xf numFmtId="0" fontId="17" fillId="0" borderId="0" xfId="0" applyFont="1" applyAlignment="1" applyProtection="1">
      <alignment horizontal="center"/>
      <protection locked="0"/>
    </xf>
    <xf numFmtId="0" fontId="0" fillId="0" borderId="0" xfId="0" applyAlignment="1" applyProtection="1">
      <alignment horizontal="center"/>
      <protection locked="0"/>
    </xf>
    <xf numFmtId="0" fontId="4" fillId="0" borderId="0" xfId="0" applyFont="1" applyProtection="1">
      <protection locked="0"/>
    </xf>
    <xf numFmtId="0" fontId="2" fillId="0" borderId="0" xfId="0" applyFont="1" applyProtection="1">
      <protection locked="0"/>
    </xf>
    <xf numFmtId="0" fontId="0" fillId="11" borderId="4" xfId="0" applyFill="1" applyBorder="1" applyAlignment="1" applyProtection="1">
      <alignment vertical="top" wrapText="1"/>
      <protection locked="0"/>
    </xf>
    <xf numFmtId="0" fontId="1" fillId="11" borderId="7" xfId="0" applyFont="1" applyFill="1" applyBorder="1" applyAlignment="1" applyProtection="1">
      <alignment vertical="top" wrapText="1"/>
      <protection locked="0"/>
    </xf>
    <xf numFmtId="0" fontId="20" fillId="10" borderId="10" xfId="0" applyFont="1" applyFill="1" applyBorder="1" applyAlignment="1" applyProtection="1">
      <alignment horizontal="center" vertical="top" wrapText="1"/>
      <protection locked="0"/>
    </xf>
    <xf numFmtId="0" fontId="0" fillId="0" borderId="0" xfId="0" applyAlignment="1" applyProtection="1">
      <alignment vertical="top" wrapText="1"/>
      <protection locked="0"/>
    </xf>
    <xf numFmtId="0" fontId="14" fillId="11" borderId="10" xfId="0" applyFont="1" applyFill="1" applyBorder="1" applyAlignment="1" applyProtection="1">
      <alignment horizontal="center" vertical="top" wrapText="1"/>
      <protection locked="0"/>
    </xf>
    <xf numFmtId="0" fontId="0" fillId="0" borderId="5" xfId="0" applyBorder="1" applyAlignment="1" applyProtection="1">
      <alignment vertical="top" wrapText="1"/>
      <protection locked="0"/>
    </xf>
    <xf numFmtId="0" fontId="20" fillId="10" borderId="1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1" fontId="0" fillId="0" borderId="10" xfId="2" applyNumberFormat="1" applyFont="1" applyBorder="1" applyAlignment="1" applyProtection="1">
      <alignment horizontal="center" vertical="center" wrapText="1"/>
      <protection locked="0"/>
    </xf>
    <xf numFmtId="0" fontId="0" fillId="0" borderId="6" xfId="0" applyBorder="1" applyAlignment="1" applyProtection="1">
      <alignment vertical="top" wrapText="1"/>
      <protection locked="0"/>
    </xf>
    <xf numFmtId="0" fontId="0" fillId="8" borderId="3" xfId="0" applyFill="1" applyBorder="1" applyAlignment="1" applyProtection="1">
      <alignment vertical="top" wrapText="1"/>
      <protection locked="0"/>
    </xf>
    <xf numFmtId="0" fontId="0" fillId="8" borderId="0" xfId="0" applyFill="1" applyBorder="1" applyAlignment="1" applyProtection="1">
      <alignment vertical="top" wrapText="1"/>
      <protection locked="0"/>
    </xf>
    <xf numFmtId="0" fontId="17" fillId="8" borderId="0" xfId="0" applyFont="1" applyFill="1" applyAlignment="1" applyProtection="1">
      <alignment horizontal="center" vertical="top" wrapText="1"/>
      <protection locked="0"/>
    </xf>
    <xf numFmtId="0" fontId="0" fillId="8" borderId="0" xfId="0" applyFill="1" applyAlignment="1" applyProtection="1">
      <alignment horizontal="center" vertical="top" wrapText="1"/>
      <protection locked="0"/>
    </xf>
    <xf numFmtId="0" fontId="0" fillId="8" borderId="0" xfId="0" applyFill="1" applyAlignment="1" applyProtection="1">
      <alignment vertical="top" wrapText="1"/>
      <protection locked="0"/>
    </xf>
    <xf numFmtId="164" fontId="0" fillId="8" borderId="0" xfId="0" applyNumberFormat="1" applyFill="1" applyAlignment="1" applyProtection="1">
      <alignment horizontal="center" vertical="top" wrapText="1"/>
      <protection locked="0"/>
    </xf>
    <xf numFmtId="0" fontId="0" fillId="8" borderId="1" xfId="0" applyFill="1" applyBorder="1" applyAlignment="1" applyProtection="1">
      <alignment vertical="top" wrapText="1"/>
      <protection locked="0"/>
    </xf>
    <xf numFmtId="164" fontId="0" fillId="8" borderId="12" xfId="2" applyNumberFormat="1" applyFont="1" applyFill="1" applyBorder="1" applyAlignment="1" applyProtection="1">
      <alignment horizontal="center" vertical="center"/>
      <protection locked="0"/>
    </xf>
    <xf numFmtId="164" fontId="0" fillId="8" borderId="17" xfId="2" applyNumberFormat="1" applyFont="1" applyFill="1" applyBorder="1" applyAlignment="1" applyProtection="1">
      <alignment horizontal="center" vertical="center"/>
      <protection locked="0"/>
    </xf>
    <xf numFmtId="0" fontId="17" fillId="9" borderId="0" xfId="0" applyFont="1" applyFill="1" applyBorder="1" applyAlignment="1" applyProtection="1">
      <alignment horizontal="center" vertical="top" wrapText="1"/>
      <protection locked="0"/>
    </xf>
    <xf numFmtId="0" fontId="0" fillId="9" borderId="0" xfId="0" applyFill="1" applyBorder="1" applyAlignment="1" applyProtection="1">
      <alignment horizontal="center" vertical="top" wrapText="1"/>
      <protection locked="0"/>
    </xf>
    <xf numFmtId="0" fontId="0" fillId="10" borderId="0" xfId="0" applyFill="1" applyAlignment="1" applyProtection="1">
      <alignment horizontal="center" vertical="top" wrapText="1"/>
    </xf>
    <xf numFmtId="0" fontId="0" fillId="0" borderId="0" xfId="0" applyAlignment="1" applyProtection="1">
      <alignment vertical="top" wrapText="1"/>
    </xf>
    <xf numFmtId="0" fontId="0" fillId="10" borderId="0" xfId="0" applyFill="1" applyAlignment="1" applyProtection="1">
      <alignment horizontal="center" vertical="center" wrapText="1"/>
    </xf>
    <xf numFmtId="0" fontId="0" fillId="3" borderId="0" xfId="0" applyFill="1" applyAlignment="1" applyProtection="1">
      <alignment horizontal="center" vertical="center" wrapText="1"/>
    </xf>
    <xf numFmtId="0" fontId="0" fillId="0" borderId="0" xfId="0" applyFill="1" applyAlignment="1" applyProtection="1">
      <alignment horizontal="center" vertical="center" wrapText="1"/>
    </xf>
    <xf numFmtId="0" fontId="0" fillId="0" borderId="0" xfId="0" applyAlignment="1" applyProtection="1">
      <alignment horizontal="center" vertical="center" wrapText="1"/>
    </xf>
    <xf numFmtId="0" fontId="0" fillId="2" borderId="0" xfId="0" applyFill="1" applyAlignment="1" applyProtection="1">
      <alignment horizontal="center" vertical="center" wrapText="1"/>
    </xf>
    <xf numFmtId="0" fontId="0" fillId="4" borderId="0" xfId="0" applyFill="1" applyAlignment="1" applyProtection="1">
      <alignment horizontal="center" vertical="center" wrapText="1"/>
    </xf>
    <xf numFmtId="0" fontId="25" fillId="0" borderId="1" xfId="0" applyFont="1" applyBorder="1" applyAlignment="1" applyProtection="1">
      <alignment vertical="top"/>
      <protection locked="0"/>
    </xf>
    <xf numFmtId="0" fontId="21" fillId="0" borderId="0" xfId="0" applyFont="1" applyBorder="1" applyAlignment="1" applyProtection="1">
      <alignment horizontal="right" vertical="top" wrapText="1"/>
      <protection locked="0"/>
    </xf>
    <xf numFmtId="0" fontId="17" fillId="8" borderId="0" xfId="0" applyFont="1" applyFill="1" applyBorder="1" applyAlignment="1" applyProtection="1">
      <alignment horizontal="center" vertical="top" wrapText="1"/>
      <protection locked="0"/>
    </xf>
    <xf numFmtId="0" fontId="0" fillId="10" borderId="0" xfId="0" applyFill="1" applyBorder="1" applyAlignment="1" applyProtection="1">
      <alignment horizontal="center" vertical="top" wrapText="1"/>
      <protection locked="0"/>
    </xf>
    <xf numFmtId="0" fontId="0" fillId="7" borderId="0" xfId="0" applyFill="1" applyAlignment="1" applyProtection="1">
      <alignment vertical="top" wrapText="1"/>
      <protection locked="0"/>
    </xf>
    <xf numFmtId="0" fontId="0" fillId="0" borderId="0" xfId="0" applyAlignment="1" applyProtection="1">
      <alignment horizontal="center" vertical="top" wrapText="1"/>
      <protection locked="0"/>
    </xf>
    <xf numFmtId="0" fontId="18" fillId="0" borderId="1" xfId="0" applyFont="1" applyBorder="1" applyAlignment="1" applyProtection="1">
      <alignment vertical="top"/>
      <protection locked="0"/>
    </xf>
    <xf numFmtId="0" fontId="14" fillId="11" borderId="0" xfId="0" applyFont="1" applyFill="1" applyAlignment="1" applyProtection="1">
      <alignment horizontal="center" vertical="top" wrapText="1"/>
      <protection locked="0"/>
    </xf>
    <xf numFmtId="0" fontId="0" fillId="0" borderId="0" xfId="0" applyFill="1" applyAlignment="1" applyProtection="1">
      <alignment vertical="top" wrapText="1"/>
      <protection locked="0"/>
    </xf>
    <xf numFmtId="9" fontId="0" fillId="0" borderId="0" xfId="1" applyFont="1" applyAlignment="1" applyProtection="1">
      <alignment horizontal="center" vertical="center"/>
      <protection locked="0"/>
    </xf>
    <xf numFmtId="0" fontId="3" fillId="0" borderId="0" xfId="0" applyFont="1" applyAlignment="1" applyProtection="1">
      <alignment vertical="top" wrapText="1"/>
      <protection locked="0"/>
    </xf>
    <xf numFmtId="0" fontId="0" fillId="0" borderId="10" xfId="0" quotePrefix="1" applyBorder="1" applyAlignment="1" applyProtection="1">
      <alignment vertical="top" wrapText="1"/>
      <protection locked="0"/>
    </xf>
    <xf numFmtId="0" fontId="0" fillId="0" borderId="2" xfId="0" applyFill="1" applyBorder="1" applyAlignment="1" applyProtection="1">
      <alignment vertical="top" wrapText="1"/>
      <protection locked="0"/>
    </xf>
    <xf numFmtId="9" fontId="0" fillId="0" borderId="0" xfId="0" applyNumberFormat="1" applyAlignment="1" applyProtection="1">
      <alignment horizontal="center" vertical="top" wrapText="1"/>
      <protection locked="0"/>
    </xf>
    <xf numFmtId="0" fontId="0" fillId="0" borderId="0" xfId="0" applyFill="1" applyBorder="1" applyAlignment="1" applyProtection="1">
      <alignment vertical="top" wrapText="1"/>
      <protection locked="0"/>
    </xf>
    <xf numFmtId="0" fontId="17"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9" fontId="0" fillId="0" borderId="12" xfId="1" applyFont="1" applyBorder="1" applyAlignment="1" applyProtection="1">
      <alignment horizontal="center" vertical="center"/>
      <protection locked="0"/>
    </xf>
    <xf numFmtId="9" fontId="0" fillId="0" borderId="13" xfId="1" applyFont="1" applyBorder="1" applyAlignment="1" applyProtection="1">
      <alignment horizontal="center" vertical="center"/>
      <protection locked="0"/>
    </xf>
    <xf numFmtId="9" fontId="0" fillId="0" borderId="14" xfId="1" applyFont="1" applyBorder="1" applyAlignment="1" applyProtection="1">
      <alignment horizontal="center" vertical="center"/>
      <protection locked="0"/>
    </xf>
    <xf numFmtId="0" fontId="11" fillId="0" borderId="0" xfId="0" applyFont="1" applyFill="1" applyBorder="1" applyAlignment="1" applyProtection="1">
      <alignment vertical="top" wrapText="1"/>
      <protection locked="0"/>
    </xf>
    <xf numFmtId="0" fontId="0" fillId="0" borderId="0" xfId="0" applyAlignment="1" applyProtection="1">
      <protection locked="0"/>
    </xf>
    <xf numFmtId="0" fontId="0" fillId="10" borderId="0" xfId="0" applyFill="1" applyBorder="1" applyAlignment="1" applyProtection="1">
      <alignment horizontal="center" vertical="top" wrapText="1"/>
    </xf>
    <xf numFmtId="0" fontId="0" fillId="3" borderId="0" xfId="0" applyFill="1" applyAlignment="1" applyProtection="1">
      <alignment vertical="top" wrapText="1"/>
    </xf>
    <xf numFmtId="0" fontId="0" fillId="5" borderId="0" xfId="0" applyFill="1" applyAlignment="1" applyProtection="1">
      <alignment vertical="top" wrapText="1"/>
    </xf>
    <xf numFmtId="0" fontId="0" fillId="0" borderId="0" xfId="0" applyFill="1" applyAlignment="1" applyProtection="1">
      <alignment vertical="top" wrapText="1"/>
    </xf>
    <xf numFmtId="0" fontId="0" fillId="2" borderId="0" xfId="0" applyFill="1" applyAlignment="1" applyProtection="1">
      <alignment vertical="top" wrapText="1"/>
    </xf>
    <xf numFmtId="0" fontId="0" fillId="6" borderId="0" xfId="0" applyFill="1" applyAlignment="1" applyProtection="1">
      <alignment vertical="top" wrapText="1"/>
    </xf>
    <xf numFmtId="0" fontId="0" fillId="4" borderId="0" xfId="0" applyFill="1" applyAlignment="1" applyProtection="1">
      <alignment vertical="top" wrapText="1"/>
    </xf>
    <xf numFmtId="0" fontId="0" fillId="7" borderId="0" xfId="0" applyFill="1" applyAlignment="1" applyProtection="1">
      <alignment vertical="top" wrapText="1"/>
    </xf>
    <xf numFmtId="0" fontId="0" fillId="0" borderId="10" xfId="0" applyBorder="1" applyAlignment="1" applyProtection="1">
      <alignment vertical="top" wrapText="1"/>
    </xf>
    <xf numFmtId="0" fontId="0" fillId="10" borderId="10" xfId="0" applyFill="1" applyBorder="1" applyAlignment="1" applyProtection="1">
      <alignment horizontal="center" vertical="top" wrapText="1"/>
    </xf>
    <xf numFmtId="0" fontId="0" fillId="3" borderId="10" xfId="0" applyFill="1" applyBorder="1" applyAlignment="1" applyProtection="1">
      <alignment vertical="top" wrapText="1"/>
    </xf>
    <xf numFmtId="0" fontId="0" fillId="0" borderId="10" xfId="0" applyFill="1" applyBorder="1" applyAlignment="1" applyProtection="1">
      <alignment vertical="top" wrapText="1"/>
    </xf>
    <xf numFmtId="0" fontId="2" fillId="0" borderId="10" xfId="0" applyFont="1" applyBorder="1" applyAlignment="1" applyProtection="1">
      <alignment vertical="top" wrapText="1"/>
    </xf>
    <xf numFmtId="0" fontId="0" fillId="5" borderId="10" xfId="0" applyFill="1" applyBorder="1" applyAlignment="1" applyProtection="1">
      <alignment vertical="top" wrapText="1"/>
    </xf>
    <xf numFmtId="0" fontId="0" fillId="4" borderId="10" xfId="0" applyFill="1" applyBorder="1" applyAlignment="1" applyProtection="1">
      <alignment vertical="top" wrapText="1"/>
    </xf>
    <xf numFmtId="0" fontId="0" fillId="6" borderId="10" xfId="0" applyFill="1" applyBorder="1" applyAlignment="1" applyProtection="1">
      <alignment vertical="top" wrapText="1"/>
    </xf>
    <xf numFmtId="0" fontId="0" fillId="2" borderId="10" xfId="0" applyFill="1" applyBorder="1" applyAlignment="1" applyProtection="1">
      <alignment vertical="top" wrapText="1"/>
    </xf>
    <xf numFmtId="0" fontId="0" fillId="7" borderId="10" xfId="0" applyFill="1" applyBorder="1" applyAlignment="1" applyProtection="1">
      <alignment vertical="top" wrapText="1"/>
    </xf>
    <xf numFmtId="0" fontId="26" fillId="0" borderId="0" xfId="0" applyFont="1" applyBorder="1" applyAlignment="1" applyProtection="1">
      <alignment vertical="top"/>
      <protection locked="0"/>
    </xf>
    <xf numFmtId="0" fontId="19" fillId="0" borderId="0" xfId="0" applyFont="1" applyBorder="1" applyAlignment="1" applyProtection="1">
      <alignment vertical="top" wrapText="1"/>
      <protection locked="0"/>
    </xf>
    <xf numFmtId="0" fontId="17" fillId="8" borderId="0" xfId="0" applyFont="1" applyFill="1" applyAlignment="1" applyProtection="1">
      <alignment vertical="top" wrapText="1"/>
      <protection locked="0"/>
    </xf>
    <xf numFmtId="9" fontId="0" fillId="8" borderId="0" xfId="1" applyFont="1" applyFill="1" applyAlignment="1" applyProtection="1">
      <alignment horizontal="center" vertical="top" wrapText="1"/>
      <protection locked="0"/>
    </xf>
    <xf numFmtId="0" fontId="0" fillId="8" borderId="0" xfId="0" applyFill="1" applyAlignment="1" applyProtection="1">
      <alignment vertical="top"/>
      <protection locked="0"/>
    </xf>
    <xf numFmtId="0" fontId="2" fillId="11" borderId="0" xfId="0" applyFont="1" applyFill="1" applyAlignment="1" applyProtection="1">
      <alignment vertical="top" wrapText="1"/>
      <protection locked="0"/>
    </xf>
    <xf numFmtId="0" fontId="2" fillId="0" borderId="10" xfId="0" applyFont="1" applyBorder="1" applyAlignment="1" applyProtection="1">
      <alignment horizontal="center" vertical="top" wrapText="1"/>
      <protection locked="0"/>
    </xf>
    <xf numFmtId="0" fontId="0" fillId="0" borderId="10" xfId="0" applyBorder="1" applyAlignment="1" applyProtection="1">
      <alignment horizontal="left" vertical="top"/>
      <protection locked="0"/>
    </xf>
    <xf numFmtId="0" fontId="2" fillId="0" borderId="0" xfId="0" applyFont="1" applyAlignment="1" applyProtection="1">
      <alignment vertical="top" wrapText="1"/>
      <protection locked="0"/>
    </xf>
    <xf numFmtId="0" fontId="14" fillId="0" borderId="0" xfId="0" applyFont="1" applyAlignment="1" applyProtection="1">
      <alignment horizontal="center" vertical="top" wrapText="1"/>
      <protection locked="0"/>
    </xf>
    <xf numFmtId="0" fontId="0" fillId="12" borderId="10" xfId="0" applyFill="1" applyBorder="1" applyAlignment="1" applyProtection="1">
      <alignment vertical="top" wrapText="1"/>
      <protection locked="0"/>
    </xf>
    <xf numFmtId="0" fontId="0" fillId="10" borderId="10" xfId="0" applyFill="1" applyBorder="1" applyAlignment="1" applyProtection="1">
      <alignment horizontal="center" vertical="top" wrapText="1"/>
      <protection locked="0"/>
    </xf>
    <xf numFmtId="9" fontId="0" fillId="0" borderId="10" xfId="1" applyFont="1" applyBorder="1" applyAlignment="1" applyProtection="1">
      <alignment horizontal="center" vertical="center" wrapText="1"/>
      <protection locked="0"/>
    </xf>
    <xf numFmtId="0" fontId="0" fillId="12" borderId="10" xfId="0" quotePrefix="1" applyFill="1" applyBorder="1" applyAlignment="1" applyProtection="1">
      <alignment vertical="top" wrapText="1"/>
      <protection locked="0"/>
    </xf>
    <xf numFmtId="0" fontId="0" fillId="13" borderId="10" xfId="0" quotePrefix="1" applyFill="1" applyBorder="1" applyAlignment="1" applyProtection="1">
      <alignment vertical="top" wrapText="1"/>
      <protection locked="0"/>
    </xf>
    <xf numFmtId="0" fontId="0" fillId="13" borderId="10" xfId="0" applyFill="1" applyBorder="1" applyAlignment="1" applyProtection="1">
      <alignment vertical="top" wrapText="1"/>
      <protection locked="0"/>
    </xf>
    <xf numFmtId="0" fontId="0" fillId="7" borderId="10" xfId="0" applyFill="1" applyBorder="1" applyAlignment="1" applyProtection="1">
      <alignment vertical="top" wrapText="1"/>
      <protection locked="0"/>
    </xf>
    <xf numFmtId="0" fontId="0" fillId="0" borderId="10" xfId="0" applyBorder="1" applyAlignment="1" applyProtection="1">
      <alignment horizontal="right" vertical="top" wrapText="1"/>
      <protection locked="0"/>
    </xf>
    <xf numFmtId="0" fontId="17" fillId="10" borderId="10" xfId="0" applyFont="1" applyFill="1" applyBorder="1" applyAlignment="1" applyProtection="1">
      <alignment horizontal="center" vertical="top" wrapText="1"/>
      <protection locked="0"/>
    </xf>
    <xf numFmtId="0" fontId="0" fillId="8" borderId="10" xfId="0" applyFill="1" applyBorder="1" applyAlignment="1" applyProtection="1">
      <alignment vertical="top" wrapText="1"/>
      <protection locked="0"/>
    </xf>
    <xf numFmtId="0" fontId="0" fillId="0" borderId="10" xfId="0" applyBorder="1" applyAlignment="1" applyProtection="1">
      <alignment horizontal="center" vertical="top" wrapText="1"/>
      <protection locked="0"/>
    </xf>
    <xf numFmtId="0" fontId="0" fillId="0" borderId="9" xfId="0" applyBorder="1" applyAlignment="1" applyProtection="1">
      <alignment vertical="top" wrapText="1"/>
      <protection locked="0"/>
    </xf>
    <xf numFmtId="0" fontId="0" fillId="0" borderId="9" xfId="0" applyBorder="1" applyAlignment="1" applyProtection="1">
      <alignment horizontal="right" vertical="top" wrapText="1"/>
      <protection locked="0"/>
    </xf>
    <xf numFmtId="0" fontId="17" fillId="8" borderId="15" xfId="0" applyFont="1" applyFill="1" applyBorder="1" applyAlignment="1" applyProtection="1">
      <alignment horizontal="center" vertical="top" wrapText="1"/>
      <protection locked="0"/>
    </xf>
    <xf numFmtId="0" fontId="14" fillId="8" borderId="10" xfId="0" applyFont="1" applyFill="1" applyBorder="1" applyAlignment="1" applyProtection="1">
      <alignment horizontal="center" vertical="top" wrapText="1"/>
      <protection locked="0"/>
    </xf>
    <xf numFmtId="0" fontId="0" fillId="10" borderId="4" xfId="0" applyFill="1" applyBorder="1" applyAlignment="1" applyProtection="1">
      <alignment horizontal="center" vertical="top" wrapText="1"/>
      <protection locked="0"/>
    </xf>
    <xf numFmtId="0" fontId="0" fillId="0" borderId="4" xfId="0" applyBorder="1" applyAlignment="1" applyProtection="1">
      <alignment vertical="top" wrapText="1"/>
      <protection locked="0"/>
    </xf>
    <xf numFmtId="0" fontId="0" fillId="0" borderId="4"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horizontal="right" vertical="top" wrapText="1"/>
      <protection locked="0"/>
    </xf>
    <xf numFmtId="9" fontId="0" fillId="0" borderId="0" xfId="1" applyFont="1" applyBorder="1" applyAlignment="1" applyProtection="1">
      <alignment horizontal="center" vertical="center"/>
      <protection locked="0"/>
    </xf>
    <xf numFmtId="0" fontId="0" fillId="0" borderId="0" xfId="0" applyBorder="1" applyAlignment="1" applyProtection="1">
      <alignment horizontal="center" vertical="top" wrapText="1"/>
      <protection locked="0"/>
    </xf>
    <xf numFmtId="0" fontId="0" fillId="0" borderId="0" xfId="0" applyBorder="1" applyProtection="1">
      <protection locked="0"/>
    </xf>
    <xf numFmtId="0" fontId="30" fillId="0" borderId="0" xfId="0" applyFont="1" applyAlignment="1">
      <alignment vertical="center" wrapText="1"/>
    </xf>
    <xf numFmtId="0" fontId="31" fillId="0" borderId="0" xfId="0" applyFont="1" applyAlignment="1">
      <alignment vertical="center" wrapText="1"/>
    </xf>
    <xf numFmtId="0" fontId="16" fillId="8" borderId="0" xfId="0" applyFont="1" applyFill="1" applyBorder="1" applyAlignment="1" applyProtection="1">
      <alignment horizontal="right" vertical="top" wrapText="1"/>
      <protection locked="0"/>
    </xf>
    <xf numFmtId="0" fontId="0" fillId="0" borderId="0" xfId="0" applyAlignment="1" applyProtection="1">
      <alignment vertical="top" wrapText="1"/>
      <protection locked="0"/>
    </xf>
    <xf numFmtId="0" fontId="13" fillId="8" borderId="0" xfId="0" applyFont="1" applyFill="1" applyBorder="1" applyAlignment="1" applyProtection="1">
      <alignment horizontal="left" vertical="top" wrapText="1"/>
      <protection locked="0"/>
    </xf>
    <xf numFmtId="0" fontId="3" fillId="11" borderId="8" xfId="0" applyFont="1" applyFill="1" applyBorder="1" applyAlignment="1" applyProtection="1">
      <alignment vertical="top" wrapText="1"/>
      <protection locked="0"/>
    </xf>
    <xf numFmtId="0" fontId="0" fillId="0" borderId="11" xfId="0" applyBorder="1" applyAlignment="1" applyProtection="1">
      <alignment vertical="top"/>
      <protection locked="0"/>
    </xf>
    <xf numFmtId="0" fontId="1" fillId="0" borderId="0" xfId="0" applyFont="1" applyFill="1" applyBorder="1" applyAlignment="1" applyProtection="1">
      <alignment horizontal="right" vertical="center"/>
      <protection locked="0"/>
    </xf>
    <xf numFmtId="0" fontId="0" fillId="0" borderId="0" xfId="0" applyAlignment="1" applyProtection="1">
      <protection locked="0"/>
    </xf>
    <xf numFmtId="0" fontId="11" fillId="0" borderId="0" xfId="0" applyFont="1" applyFill="1" applyBorder="1" applyAlignment="1" applyProtection="1">
      <alignment vertical="top" wrapText="1"/>
      <protection locked="0"/>
    </xf>
    <xf numFmtId="0" fontId="2" fillId="0" borderId="1" xfId="0" applyFont="1" applyBorder="1" applyAlignment="1" applyProtection="1">
      <alignment horizontal="left" vertical="top"/>
      <protection locked="0"/>
    </xf>
    <xf numFmtId="0" fontId="0" fillId="0" borderId="0" xfId="0" applyAlignment="1" applyProtection="1">
      <alignment vertical="top"/>
      <protection locked="0"/>
    </xf>
    <xf numFmtId="0" fontId="12" fillId="0" borderId="0" xfId="0" applyFont="1" applyBorder="1" applyAlignment="1" applyProtection="1">
      <alignment horizontal="left" vertical="top" wrapText="1"/>
      <protection locked="0"/>
    </xf>
    <xf numFmtId="0" fontId="0" fillId="0" borderId="0" xfId="0" applyBorder="1" applyAlignment="1" applyProtection="1">
      <alignment vertical="top" wrapText="1"/>
      <protection locked="0"/>
    </xf>
    <xf numFmtId="0" fontId="10" fillId="0" borderId="0" xfId="0" applyFont="1" applyBorder="1" applyAlignment="1" applyProtection="1">
      <alignment horizontal="left" vertical="top" wrapText="1"/>
      <protection locked="0"/>
    </xf>
    <xf numFmtId="0" fontId="1" fillId="12" borderId="2" xfId="0" applyFont="1" applyFill="1" applyBorder="1" applyAlignment="1" applyProtection="1">
      <alignment horizontal="center" vertical="center" textRotation="90" wrapText="1"/>
      <protection locked="0"/>
    </xf>
    <xf numFmtId="0" fontId="1" fillId="13" borderId="2" xfId="0" applyFont="1" applyFill="1" applyBorder="1" applyAlignment="1" applyProtection="1">
      <alignment horizontal="center" vertical="center" textRotation="90" wrapText="1"/>
      <protection locked="0"/>
    </xf>
    <xf numFmtId="0" fontId="1" fillId="0" borderId="2" xfId="0" applyFont="1" applyBorder="1" applyAlignment="1" applyProtection="1">
      <alignment horizontal="center" vertical="center" textRotation="90" wrapText="1"/>
      <protection locked="0"/>
    </xf>
    <xf numFmtId="0" fontId="29" fillId="0" borderId="16" xfId="0" applyFont="1" applyBorder="1" applyAlignment="1" applyProtection="1">
      <alignment vertical="top" wrapText="1"/>
      <protection locked="0"/>
    </xf>
    <xf numFmtId="0" fontId="0" fillId="0" borderId="16" xfId="0" applyBorder="1" applyAlignment="1" applyProtection="1">
      <alignment vertical="top" wrapText="1"/>
      <protection locked="0"/>
    </xf>
    <xf numFmtId="0" fontId="16" fillId="0" borderId="0" xfId="0" applyFont="1" applyBorder="1" applyAlignment="1" applyProtection="1">
      <alignment horizontal="right" vertical="top" wrapText="1"/>
      <protection locked="0"/>
    </xf>
    <xf numFmtId="0" fontId="0" fillId="0" borderId="2" xfId="0" applyBorder="1" applyAlignment="1" applyProtection="1">
      <alignment vertical="top" wrapText="1"/>
      <protection locked="0"/>
    </xf>
    <xf numFmtId="0" fontId="15" fillId="0" borderId="0" xfId="0" applyFont="1" applyBorder="1" applyAlignment="1" applyProtection="1">
      <alignment horizontal="right" vertical="top" wrapText="1"/>
      <protection locked="0"/>
    </xf>
    <xf numFmtId="0" fontId="0" fillId="0" borderId="0" xfId="0" applyBorder="1" applyAlignment="1" applyProtection="1">
      <alignment horizontal="right" vertical="top" wrapText="1"/>
      <protection locked="0"/>
    </xf>
    <xf numFmtId="0" fontId="11" fillId="0" borderId="0" xfId="0" applyFont="1" applyAlignment="1" applyProtection="1">
      <alignment vertical="top" wrapText="1"/>
      <protection locked="0"/>
    </xf>
    <xf numFmtId="0" fontId="23" fillId="0" borderId="0" xfId="0" applyFont="1" applyAlignment="1"/>
    <xf numFmtId="0" fontId="0" fillId="0" borderId="0" xfId="0" quotePrefix="1" applyAlignment="1">
      <alignment vertical="top" wrapText="1"/>
    </xf>
    <xf numFmtId="0" fontId="0" fillId="0" borderId="0" xfId="0" applyAlignment="1">
      <alignment vertical="top"/>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bond.org.uk" TargetMode="External"/><Relationship Id="rId2" Type="http://schemas.openxmlformats.org/officeDocument/2006/relationships/image" Target="../media/image1.png"/><Relationship Id="rId1" Type="http://schemas.openxmlformats.org/officeDocument/2006/relationships/hyperlink" Target="http://creativecommons.org/licenses/by-nc-sa/4.0/"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16</xdr:col>
      <xdr:colOff>0</xdr:colOff>
      <xdr:row>0</xdr:row>
      <xdr:rowOff>0</xdr:rowOff>
    </xdr:from>
    <xdr:to>
      <xdr:col>19</xdr:col>
      <xdr:colOff>253497</xdr:colOff>
      <xdr:row>10</xdr:row>
      <xdr:rowOff>44954</xdr:rowOff>
    </xdr:to>
    <xdr:sp macro="" textlink="">
      <xdr:nvSpPr>
        <xdr:cNvPr id="2" name="TextBox 3">
          <a:hlinkClick xmlns:r="http://schemas.openxmlformats.org/officeDocument/2006/relationships" r:id="rId1"/>
        </xdr:cNvPr>
        <xdr:cNvSpPr txBox="1"/>
      </xdr:nvSpPr>
      <xdr:spPr>
        <a:xfrm>
          <a:off x="9753600" y="0"/>
          <a:ext cx="2082297" cy="118795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a:t>This work is licensed under the Creative Commons Attribution-NonCommercial-ShareAlike 4.0 International License. To view a copy of this license, visit http://creativecommons.org/licenses/by-nc-sa/4.0/</a:t>
          </a:r>
          <a:r>
            <a:rPr lang="en-GB" sz="1000" baseline="0"/>
            <a:t> </a:t>
          </a:r>
          <a:endParaRPr lang="en-GB" sz="1000"/>
        </a:p>
      </xdr:txBody>
    </xdr:sp>
    <xdr:clientData/>
  </xdr:twoCellAnchor>
  <xdr:twoCellAnchor>
    <xdr:from>
      <xdr:col>0</xdr:col>
      <xdr:colOff>9401175</xdr:colOff>
      <xdr:row>0</xdr:row>
      <xdr:rowOff>38100</xdr:rowOff>
    </xdr:from>
    <xdr:to>
      <xdr:col>3</xdr:col>
      <xdr:colOff>43947</xdr:colOff>
      <xdr:row>7</xdr:row>
      <xdr:rowOff>152400</xdr:rowOff>
    </xdr:to>
    <xdr:sp macro="" textlink="">
      <xdr:nvSpPr>
        <xdr:cNvPr id="4" name="TextBox 3">
          <a:hlinkClick xmlns:r="http://schemas.openxmlformats.org/officeDocument/2006/relationships" r:id="rId1"/>
        </xdr:cNvPr>
        <xdr:cNvSpPr txBox="1"/>
      </xdr:nvSpPr>
      <xdr:spPr>
        <a:xfrm>
          <a:off x="9401175" y="38100"/>
          <a:ext cx="2082297" cy="1295400"/>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a:t>This work is licensed under the Creative Commons Attribution-NonCommercial-ShareAlike 4.0 International License. To view a copy of this license, visit http://creativecommons.org/licenses/by-nc-sa/4.0/</a:t>
          </a:r>
          <a:r>
            <a:rPr lang="en-GB" sz="1000" baseline="0"/>
            <a:t> </a:t>
          </a:r>
          <a:endParaRPr lang="en-GB" sz="1000"/>
        </a:p>
      </xdr:txBody>
    </xdr:sp>
    <xdr:clientData/>
  </xdr:twoCellAnchor>
  <xdr:twoCellAnchor editAs="oneCell">
    <xdr:from>
      <xdr:col>0</xdr:col>
      <xdr:colOff>9429750</xdr:colOff>
      <xdr:row>2</xdr:row>
      <xdr:rowOff>161925</xdr:rowOff>
    </xdr:from>
    <xdr:to>
      <xdr:col>3</xdr:col>
      <xdr:colOff>95</xdr:colOff>
      <xdr:row>4</xdr:row>
      <xdr:rowOff>147704</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429750" y="1257300"/>
          <a:ext cx="2009870" cy="566804"/>
        </a:xfrm>
        <a:prstGeom prst="rect">
          <a:avLst/>
        </a:prstGeom>
      </xdr:spPr>
    </xdr:pic>
    <xdr:clientData/>
  </xdr:twoCellAnchor>
  <xdr:twoCellAnchor editAs="oneCell">
    <xdr:from>
      <xdr:col>0</xdr:col>
      <xdr:colOff>7219950</xdr:colOff>
      <xdr:row>1</xdr:row>
      <xdr:rowOff>19050</xdr:rowOff>
    </xdr:from>
    <xdr:to>
      <xdr:col>0</xdr:col>
      <xdr:colOff>9054465</xdr:colOff>
      <xdr:row>1</xdr:row>
      <xdr:rowOff>742315</xdr:rowOff>
    </xdr:to>
    <xdr:pic>
      <xdr:nvPicPr>
        <xdr:cNvPr id="6" name="Picture 5">
          <a:hlinkClick xmlns:r="http://schemas.openxmlformats.org/officeDocument/2006/relationships" r:id="rId3"/>
        </xdr:cNvPr>
        <xdr:cNvPicPr/>
      </xdr:nvPicPr>
      <xdr:blipFill>
        <a:blip xmlns:r="http://schemas.openxmlformats.org/officeDocument/2006/relationships" r:embed="rId4"/>
        <a:srcRect/>
        <a:stretch>
          <a:fillRect/>
        </a:stretch>
      </xdr:blipFill>
      <xdr:spPr>
        <a:xfrm>
          <a:off x="7219950" y="209550"/>
          <a:ext cx="1834515" cy="723265"/>
        </a:xfrm>
        <a:prstGeom prst="rect">
          <a:avLst/>
        </a:prstGeom>
        <a:noFill/>
        <a:ln>
          <a:noFill/>
          <a:prstDash/>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9"/>
  <sheetViews>
    <sheetView tabSelected="1" workbookViewId="0">
      <selection activeCell="A5" sqref="A5"/>
    </sheetView>
  </sheetViews>
  <sheetFormatPr defaultRowHeight="15" x14ac:dyDescent="0.25"/>
  <cols>
    <col min="1" max="1" width="153.28515625" style="2" customWidth="1"/>
  </cols>
  <sheetData>
    <row r="1" spans="1:1" x14ac:dyDescent="0.25">
      <c r="A1" s="140" t="s">
        <v>113</v>
      </c>
    </row>
    <row r="2" spans="1:1" ht="71.25" customHeight="1" x14ac:dyDescent="0.25">
      <c r="A2" s="141"/>
    </row>
    <row r="3" spans="1:1" ht="14.45" x14ac:dyDescent="0.35">
      <c r="A3" s="7" t="s">
        <v>69</v>
      </c>
    </row>
    <row r="4" spans="1:1" ht="30.75" customHeight="1" x14ac:dyDescent="0.35">
      <c r="A4" s="26" t="s">
        <v>112</v>
      </c>
    </row>
    <row r="5" spans="1:1" ht="21" x14ac:dyDescent="0.35">
      <c r="A5" s="3"/>
    </row>
    <row r="6" spans="1:1" ht="36.950000000000003" x14ac:dyDescent="0.35">
      <c r="A6" s="28" t="s">
        <v>171</v>
      </c>
    </row>
    <row r="7" spans="1:1" ht="21" x14ac:dyDescent="0.35">
      <c r="A7" s="3"/>
    </row>
    <row r="8" spans="1:1" ht="14.45" x14ac:dyDescent="0.35">
      <c r="A8" s="4" t="s">
        <v>117</v>
      </c>
    </row>
    <row r="9" spans="1:1" ht="14.45" x14ac:dyDescent="0.35">
      <c r="A9" s="7" t="s">
        <v>125</v>
      </c>
    </row>
    <row r="10" spans="1:1" ht="29.1" x14ac:dyDescent="0.35">
      <c r="A10" s="2" t="s">
        <v>164</v>
      </c>
    </row>
    <row r="11" spans="1:1" ht="29.1" x14ac:dyDescent="0.35">
      <c r="A11" s="2" t="s">
        <v>118</v>
      </c>
    </row>
    <row r="12" spans="1:1" ht="29.1" x14ac:dyDescent="0.35">
      <c r="A12" s="2" t="s">
        <v>119</v>
      </c>
    </row>
    <row r="13" spans="1:1" ht="30" x14ac:dyDescent="0.25">
      <c r="A13" s="2" t="s">
        <v>120</v>
      </c>
    </row>
    <row r="14" spans="1:1" x14ac:dyDescent="0.25">
      <c r="A14" s="27"/>
    </row>
    <row r="15" spans="1:1" ht="30" x14ac:dyDescent="0.25">
      <c r="A15" s="27" t="s">
        <v>141</v>
      </c>
    </row>
    <row r="16" spans="1:1" ht="30" x14ac:dyDescent="0.25">
      <c r="A16" s="27" t="s">
        <v>122</v>
      </c>
    </row>
    <row r="17" spans="1:1" x14ac:dyDescent="0.25">
      <c r="A17" s="27"/>
    </row>
    <row r="18" spans="1:1" x14ac:dyDescent="0.25">
      <c r="A18" s="4" t="s">
        <v>121</v>
      </c>
    </row>
    <row r="19" spans="1:1" ht="45" x14ac:dyDescent="0.25">
      <c r="A19" s="27" t="s">
        <v>123</v>
      </c>
    </row>
    <row r="20" spans="1:1" ht="30" x14ac:dyDescent="0.25">
      <c r="A20" s="5" t="s">
        <v>70</v>
      </c>
    </row>
    <row r="22" spans="1:1" x14ac:dyDescent="0.25">
      <c r="A22" s="4" t="s">
        <v>47</v>
      </c>
    </row>
    <row r="23" spans="1:1" ht="30" x14ac:dyDescent="0.25">
      <c r="A23" s="2" t="s">
        <v>130</v>
      </c>
    </row>
    <row r="24" spans="1:1" x14ac:dyDescent="0.25">
      <c r="A24" s="2" t="s">
        <v>131</v>
      </c>
    </row>
    <row r="25" spans="1:1" ht="30" x14ac:dyDescent="0.25">
      <c r="A25" s="2" t="s">
        <v>165</v>
      </c>
    </row>
    <row r="27" spans="1:1" x14ac:dyDescent="0.25">
      <c r="A27" s="4" t="s">
        <v>126</v>
      </c>
    </row>
    <row r="28" spans="1:1" x14ac:dyDescent="0.25">
      <c r="A28" s="2" t="s">
        <v>128</v>
      </c>
    </row>
    <row r="29" spans="1:1" x14ac:dyDescent="0.25">
      <c r="A29" s="2" t="s">
        <v>71</v>
      </c>
    </row>
    <row r="30" spans="1:1" x14ac:dyDescent="0.25">
      <c r="A30" s="2" t="s">
        <v>124</v>
      </c>
    </row>
    <row r="31" spans="1:1" x14ac:dyDescent="0.25">
      <c r="A31" s="2" t="s">
        <v>127</v>
      </c>
    </row>
    <row r="32" spans="1:1" ht="45.75" customHeight="1" x14ac:dyDescent="0.25">
      <c r="A32" s="2" t="s">
        <v>142</v>
      </c>
    </row>
    <row r="33" spans="1:1" ht="15" customHeight="1" x14ac:dyDescent="0.25">
      <c r="A33" s="27" t="s">
        <v>129</v>
      </c>
    </row>
    <row r="35" spans="1:1" x14ac:dyDescent="0.25">
      <c r="A35" s="4" t="s">
        <v>44</v>
      </c>
    </row>
    <row r="36" spans="1:1" ht="30" x14ac:dyDescent="0.25">
      <c r="A36" s="5" t="s">
        <v>72</v>
      </c>
    </row>
    <row r="37" spans="1:1" x14ac:dyDescent="0.25">
      <c r="A37" s="2" t="s">
        <v>132</v>
      </c>
    </row>
    <row r="38" spans="1:1" ht="45" x14ac:dyDescent="0.25">
      <c r="A38" s="2" t="s">
        <v>73</v>
      </c>
    </row>
    <row r="39" spans="1:1" x14ac:dyDescent="0.25">
      <c r="A39" s="2" t="s">
        <v>74</v>
      </c>
    </row>
    <row r="40" spans="1:1" ht="45" x14ac:dyDescent="0.25">
      <c r="A40" s="2" t="s">
        <v>133</v>
      </c>
    </row>
    <row r="41" spans="1:1" ht="45" x14ac:dyDescent="0.25">
      <c r="A41" s="27" t="s">
        <v>115</v>
      </c>
    </row>
    <row r="43" spans="1:1" x14ac:dyDescent="0.25">
      <c r="A43" s="4" t="s">
        <v>75</v>
      </c>
    </row>
    <row r="44" spans="1:1" ht="30" x14ac:dyDescent="0.25">
      <c r="A44" s="6" t="s">
        <v>135</v>
      </c>
    </row>
    <row r="45" spans="1:1" ht="30" x14ac:dyDescent="0.25">
      <c r="A45" s="2" t="s">
        <v>136</v>
      </c>
    </row>
    <row r="46" spans="1:1" ht="30" x14ac:dyDescent="0.25">
      <c r="A46" s="2" t="s">
        <v>76</v>
      </c>
    </row>
    <row r="48" spans="1:1" x14ac:dyDescent="0.25">
      <c r="A48" s="4" t="s">
        <v>134</v>
      </c>
    </row>
    <row r="49" spans="1:1" ht="30" x14ac:dyDescent="0.25">
      <c r="A49" s="2" t="s">
        <v>137</v>
      </c>
    </row>
    <row r="51" spans="1:1" x14ac:dyDescent="0.25">
      <c r="A51" s="4" t="s">
        <v>48</v>
      </c>
    </row>
    <row r="52" spans="1:1" ht="30" x14ac:dyDescent="0.25">
      <c r="A52" s="2" t="s">
        <v>138</v>
      </c>
    </row>
    <row r="53" spans="1:1" ht="30" x14ac:dyDescent="0.25">
      <c r="A53" s="29" t="s">
        <v>49</v>
      </c>
    </row>
    <row r="54" spans="1:1" x14ac:dyDescent="0.25">
      <c r="A54" s="4" t="s">
        <v>45</v>
      </c>
    </row>
    <row r="55" spans="1:1" ht="30" x14ac:dyDescent="0.25">
      <c r="A55" s="2" t="s">
        <v>46</v>
      </c>
    </row>
    <row r="58" spans="1:1" x14ac:dyDescent="0.25">
      <c r="A58" s="7" t="s">
        <v>77</v>
      </c>
    </row>
    <row r="59" spans="1:1" x14ac:dyDescent="0.25">
      <c r="A59" s="6" t="s">
        <v>78</v>
      </c>
    </row>
    <row r="60" spans="1:1" ht="60" x14ac:dyDescent="0.25">
      <c r="A60" s="2" t="s">
        <v>139</v>
      </c>
    </row>
    <row r="62" spans="1:1" x14ac:dyDescent="0.25">
      <c r="A62" s="6" t="s">
        <v>140</v>
      </c>
    </row>
    <row r="63" spans="1:1" ht="45" x14ac:dyDescent="0.25">
      <c r="A63" s="2" t="s">
        <v>79</v>
      </c>
    </row>
    <row r="64" spans="1:1" x14ac:dyDescent="0.25">
      <c r="A64" s="27"/>
    </row>
    <row r="65" spans="1:1" x14ac:dyDescent="0.25">
      <c r="A65" s="6" t="s">
        <v>143</v>
      </c>
    </row>
    <row r="66" spans="1:1" x14ac:dyDescent="0.25">
      <c r="A66" s="2" t="s">
        <v>144</v>
      </c>
    </row>
    <row r="67" spans="1:1" x14ac:dyDescent="0.25">
      <c r="A67" s="27"/>
    </row>
    <row r="68" spans="1:1" x14ac:dyDescent="0.25">
      <c r="A68" s="6" t="s">
        <v>145</v>
      </c>
    </row>
    <row r="69" spans="1:1" ht="60" x14ac:dyDescent="0.25">
      <c r="A69" s="2" t="s">
        <v>166</v>
      </c>
    </row>
  </sheetData>
  <mergeCells count="1">
    <mergeCell ref="A1:A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48543"/>
  <sheetViews>
    <sheetView zoomScale="80" zoomScaleNormal="80" workbookViewId="0">
      <selection activeCell="C10" sqref="C10"/>
    </sheetView>
  </sheetViews>
  <sheetFormatPr defaultColWidth="11.42578125" defaultRowHeight="15.75" x14ac:dyDescent="0.25"/>
  <cols>
    <col min="1" max="1" width="6.85546875" style="33" customWidth="1"/>
    <col min="2" max="2" width="62.85546875" style="33" customWidth="1"/>
    <col min="3" max="3" width="16.85546875" style="34" customWidth="1"/>
    <col min="4" max="4" width="11.42578125" style="35" hidden="1" customWidth="1"/>
    <col min="5" max="14" width="11.42578125" style="33" hidden="1" customWidth="1"/>
    <col min="15" max="15" width="13.85546875" style="33" hidden="1" customWidth="1"/>
    <col min="16" max="16" width="11.42578125" style="33" hidden="1" customWidth="1"/>
    <col min="17" max="17" width="14.42578125" style="35" customWidth="1"/>
    <col min="18" max="24" width="11.42578125" style="35"/>
    <col min="25" max="25" width="13.7109375" style="35" customWidth="1"/>
    <col min="26" max="26" width="11.42578125" style="35"/>
    <col min="27" max="27" width="14" style="35" customWidth="1"/>
    <col min="28" max="51" width="0" style="33" hidden="1" customWidth="1"/>
    <col min="52" max="16384" width="11.42578125" style="33"/>
  </cols>
  <sheetData>
    <row r="1" spans="1:27" ht="34.5" customHeight="1" x14ac:dyDescent="0.35">
      <c r="A1" s="32" t="s">
        <v>114</v>
      </c>
      <c r="E1" s="36" t="s">
        <v>50</v>
      </c>
      <c r="F1" s="37"/>
      <c r="G1" s="37"/>
      <c r="H1" s="37"/>
      <c r="I1" s="37"/>
      <c r="J1" s="37"/>
      <c r="K1" s="37"/>
      <c r="L1" s="37"/>
      <c r="M1" s="37"/>
      <c r="N1" s="37"/>
      <c r="O1" s="37"/>
    </row>
    <row r="2" spans="1:27" s="41" customFormat="1" ht="63" customHeight="1" x14ac:dyDescent="0.35">
      <c r="A2" s="38"/>
      <c r="B2" s="39" t="s">
        <v>36</v>
      </c>
      <c r="C2" s="40" t="s">
        <v>2</v>
      </c>
      <c r="D2" s="59" t="s">
        <v>9</v>
      </c>
      <c r="E2" s="60" t="s">
        <v>152</v>
      </c>
      <c r="F2" s="60" t="s">
        <v>153</v>
      </c>
      <c r="G2" s="60" t="s">
        <v>154</v>
      </c>
      <c r="H2" s="60" t="s">
        <v>17</v>
      </c>
      <c r="I2" s="60" t="s">
        <v>155</v>
      </c>
      <c r="J2" s="60" t="s">
        <v>19</v>
      </c>
      <c r="K2" s="60" t="s">
        <v>20</v>
      </c>
      <c r="L2" s="60" t="s">
        <v>21</v>
      </c>
      <c r="M2" s="60" t="s">
        <v>156</v>
      </c>
      <c r="N2" s="60" t="s">
        <v>23</v>
      </c>
      <c r="O2" s="60" t="s">
        <v>24</v>
      </c>
      <c r="Q2" s="42" t="s">
        <v>25</v>
      </c>
      <c r="R2" s="42" t="s">
        <v>15</v>
      </c>
      <c r="S2" s="42" t="s">
        <v>150</v>
      </c>
      <c r="T2" s="42" t="s">
        <v>17</v>
      </c>
      <c r="U2" s="42" t="s">
        <v>18</v>
      </c>
      <c r="V2" s="42" t="s">
        <v>19</v>
      </c>
      <c r="W2" s="42" t="s">
        <v>20</v>
      </c>
      <c r="X2" s="42" t="s">
        <v>21</v>
      </c>
      <c r="Y2" s="42" t="s">
        <v>22</v>
      </c>
      <c r="Z2" s="42" t="s">
        <v>23</v>
      </c>
      <c r="AA2" s="42" t="s">
        <v>24</v>
      </c>
    </row>
    <row r="3" spans="1:27" s="41" customFormat="1" ht="95.25" customHeight="1" x14ac:dyDescent="0.25">
      <c r="A3" s="43">
        <v>1.1000000000000001</v>
      </c>
      <c r="B3" s="8" t="s">
        <v>80</v>
      </c>
      <c r="C3" s="44"/>
      <c r="D3" s="61">
        <f>IF(C3="yes",1,0)</f>
        <v>0</v>
      </c>
      <c r="E3" s="62">
        <v>5</v>
      </c>
      <c r="F3" s="62">
        <v>4</v>
      </c>
      <c r="G3" s="63">
        <v>3</v>
      </c>
      <c r="H3" s="63">
        <v>1</v>
      </c>
      <c r="I3" s="63">
        <v>2</v>
      </c>
      <c r="J3" s="63">
        <v>1</v>
      </c>
      <c r="K3" s="64">
        <v>1</v>
      </c>
      <c r="L3" s="64">
        <v>1</v>
      </c>
      <c r="M3" s="64">
        <v>2</v>
      </c>
      <c r="N3" s="64">
        <v>1</v>
      </c>
      <c r="O3" s="64">
        <v>1</v>
      </c>
      <c r="P3" s="45"/>
      <c r="Q3" s="46">
        <f>IF($C3="no", "not applicable", ($D3*E3))</f>
        <v>0</v>
      </c>
      <c r="R3" s="46">
        <f t="shared" ref="R3:AA3" si="0">IF($C3="no", "not applicable", ($D3*F3))</f>
        <v>0</v>
      </c>
      <c r="S3" s="46">
        <f t="shared" si="0"/>
        <v>0</v>
      </c>
      <c r="T3" s="46">
        <f t="shared" si="0"/>
        <v>0</v>
      </c>
      <c r="U3" s="46">
        <f t="shared" si="0"/>
        <v>0</v>
      </c>
      <c r="V3" s="46">
        <f t="shared" si="0"/>
        <v>0</v>
      </c>
      <c r="W3" s="46">
        <f t="shared" si="0"/>
        <v>0</v>
      </c>
      <c r="X3" s="46">
        <f t="shared" si="0"/>
        <v>0</v>
      </c>
      <c r="Y3" s="46">
        <f t="shared" si="0"/>
        <v>0</v>
      </c>
      <c r="Z3" s="46">
        <f t="shared" si="0"/>
        <v>0</v>
      </c>
      <c r="AA3" s="46">
        <f t="shared" si="0"/>
        <v>0</v>
      </c>
    </row>
    <row r="4" spans="1:27" s="41" customFormat="1" ht="95.25" customHeight="1" x14ac:dyDescent="0.25">
      <c r="A4" s="43">
        <v>1.2</v>
      </c>
      <c r="B4" s="9" t="s">
        <v>81</v>
      </c>
      <c r="C4" s="44"/>
      <c r="D4" s="61">
        <f>IF(C4="yes",1,0)</f>
        <v>0</v>
      </c>
      <c r="E4" s="62">
        <v>4</v>
      </c>
      <c r="F4" s="62">
        <v>4</v>
      </c>
      <c r="G4" s="62">
        <v>4</v>
      </c>
      <c r="H4" s="65">
        <v>4</v>
      </c>
      <c r="I4" s="64">
        <v>3</v>
      </c>
      <c r="J4" s="65">
        <v>4</v>
      </c>
      <c r="K4" s="65">
        <v>4</v>
      </c>
      <c r="L4" s="66">
        <v>4</v>
      </c>
      <c r="M4" s="66">
        <v>5</v>
      </c>
      <c r="N4" s="63">
        <v>3</v>
      </c>
      <c r="O4" s="66">
        <v>4</v>
      </c>
      <c r="P4" s="45"/>
      <c r="Q4" s="46">
        <f t="shared" ref="Q4:Q7" si="1">IF($C4="no", "not applicable", ($D4*E4))</f>
        <v>0</v>
      </c>
      <c r="R4" s="46">
        <f t="shared" ref="R4:R7" si="2">IF($C4="no", "not applicable", ($D4*F4))</f>
        <v>0</v>
      </c>
      <c r="S4" s="46">
        <f t="shared" ref="S4:S7" si="3">IF($C4="no", "not applicable", ($D4*G4))</f>
        <v>0</v>
      </c>
      <c r="T4" s="46">
        <f t="shared" ref="T4:T7" si="4">IF($C4="no", "not applicable", ($D4*H4))</f>
        <v>0</v>
      </c>
      <c r="U4" s="46">
        <f t="shared" ref="U4:U7" si="5">IF($C4="no", "not applicable", ($D4*I4))</f>
        <v>0</v>
      </c>
      <c r="V4" s="46">
        <f t="shared" ref="V4:V7" si="6">IF($C4="no", "not applicable", ($D4*J4))</f>
        <v>0</v>
      </c>
      <c r="W4" s="46">
        <f t="shared" ref="W4:W7" si="7">IF($C4="no", "not applicable", ($D4*K4))</f>
        <v>0</v>
      </c>
      <c r="X4" s="46">
        <f t="shared" ref="X4:X7" si="8">IF($C4="no", "not applicable", ($D4*L4))</f>
        <v>0</v>
      </c>
      <c r="Y4" s="46">
        <f t="shared" ref="Y4:Y7" si="9">IF($C4="no", "not applicable", ($D4*M4))</f>
        <v>0</v>
      </c>
      <c r="Z4" s="46">
        <f t="shared" ref="Z4:Z7" si="10">IF($C4="no", "not applicable", ($D4*N4))</f>
        <v>0</v>
      </c>
      <c r="AA4" s="46">
        <f t="shared" ref="AA4:AA7" si="11">IF($C4="no", "not applicable", ($D4*O4))</f>
        <v>0</v>
      </c>
    </row>
    <row r="5" spans="1:27" s="41" customFormat="1" ht="95.25" customHeight="1" x14ac:dyDescent="0.25">
      <c r="A5" s="43">
        <v>1.3</v>
      </c>
      <c r="B5" s="9" t="s">
        <v>82</v>
      </c>
      <c r="C5" s="44"/>
      <c r="D5" s="61">
        <f>IF(C5="yes",1,0)</f>
        <v>0</v>
      </c>
      <c r="E5" s="64">
        <v>2</v>
      </c>
      <c r="F5" s="64">
        <v>2</v>
      </c>
      <c r="G5" s="64">
        <v>2</v>
      </c>
      <c r="H5" s="65">
        <v>4</v>
      </c>
      <c r="I5" s="64">
        <v>3</v>
      </c>
      <c r="J5" s="65">
        <v>4</v>
      </c>
      <c r="K5" s="65">
        <v>5</v>
      </c>
      <c r="L5" s="66">
        <v>5</v>
      </c>
      <c r="M5" s="63">
        <v>3</v>
      </c>
      <c r="N5" s="66">
        <v>5</v>
      </c>
      <c r="O5" s="66">
        <v>5</v>
      </c>
      <c r="P5" s="45"/>
      <c r="Q5" s="46">
        <f t="shared" si="1"/>
        <v>0</v>
      </c>
      <c r="R5" s="46">
        <f t="shared" si="2"/>
        <v>0</v>
      </c>
      <c r="S5" s="46">
        <f t="shared" si="3"/>
        <v>0</v>
      </c>
      <c r="T5" s="46">
        <f t="shared" si="4"/>
        <v>0</v>
      </c>
      <c r="U5" s="46">
        <f t="shared" si="5"/>
        <v>0</v>
      </c>
      <c r="V5" s="46">
        <f t="shared" si="6"/>
        <v>0</v>
      </c>
      <c r="W5" s="46">
        <f t="shared" si="7"/>
        <v>0</v>
      </c>
      <c r="X5" s="46">
        <f t="shared" si="8"/>
        <v>0</v>
      </c>
      <c r="Y5" s="46">
        <f t="shared" si="9"/>
        <v>0</v>
      </c>
      <c r="Z5" s="46">
        <f t="shared" si="10"/>
        <v>0</v>
      </c>
      <c r="AA5" s="46">
        <f t="shared" si="11"/>
        <v>0</v>
      </c>
    </row>
    <row r="6" spans="1:27" s="41" customFormat="1" ht="110.25" customHeight="1" x14ac:dyDescent="0.25">
      <c r="A6" s="43">
        <v>1.4</v>
      </c>
      <c r="B6" s="9" t="s">
        <v>83</v>
      </c>
      <c r="C6" s="44"/>
      <c r="D6" s="61">
        <f>IF(C6="yes",1,0)</f>
        <v>0</v>
      </c>
      <c r="E6" s="63">
        <v>3</v>
      </c>
      <c r="F6" s="63">
        <v>3</v>
      </c>
      <c r="G6" s="63">
        <v>3</v>
      </c>
      <c r="H6" s="64">
        <v>2</v>
      </c>
      <c r="I6" s="64">
        <v>3</v>
      </c>
      <c r="J6" s="63">
        <v>2</v>
      </c>
      <c r="K6" s="63">
        <v>3</v>
      </c>
      <c r="L6" s="66">
        <v>4</v>
      </c>
      <c r="M6" s="66">
        <v>5</v>
      </c>
      <c r="N6" s="63">
        <v>3</v>
      </c>
      <c r="O6" s="63">
        <v>3</v>
      </c>
      <c r="P6" s="45"/>
      <c r="Q6" s="46">
        <f t="shared" si="1"/>
        <v>0</v>
      </c>
      <c r="R6" s="46">
        <f t="shared" si="2"/>
        <v>0</v>
      </c>
      <c r="S6" s="46">
        <f t="shared" si="3"/>
        <v>0</v>
      </c>
      <c r="T6" s="46">
        <f t="shared" si="4"/>
        <v>0</v>
      </c>
      <c r="U6" s="46">
        <f t="shared" si="5"/>
        <v>0</v>
      </c>
      <c r="V6" s="46">
        <f t="shared" si="6"/>
        <v>0</v>
      </c>
      <c r="W6" s="46">
        <f t="shared" si="7"/>
        <v>0</v>
      </c>
      <c r="X6" s="46">
        <f t="shared" si="8"/>
        <v>0</v>
      </c>
      <c r="Y6" s="46">
        <f t="shared" si="9"/>
        <v>0</v>
      </c>
      <c r="Z6" s="46">
        <f t="shared" si="10"/>
        <v>0</v>
      </c>
      <c r="AA6" s="46">
        <f t="shared" si="11"/>
        <v>0</v>
      </c>
    </row>
    <row r="7" spans="1:27" s="41" customFormat="1" ht="95.25" customHeight="1" x14ac:dyDescent="0.25">
      <c r="A7" s="47">
        <v>1.5</v>
      </c>
      <c r="B7" s="10" t="s">
        <v>96</v>
      </c>
      <c r="C7" s="44"/>
      <c r="D7" s="61">
        <f>IF(C7="yes",1,0)</f>
        <v>0</v>
      </c>
      <c r="E7" s="63">
        <v>1</v>
      </c>
      <c r="F7" s="63">
        <v>1</v>
      </c>
      <c r="G7" s="63">
        <v>1</v>
      </c>
      <c r="H7" s="65">
        <v>5</v>
      </c>
      <c r="I7" s="65">
        <v>5</v>
      </c>
      <c r="J7" s="65">
        <v>5</v>
      </c>
      <c r="K7" s="63">
        <v>1</v>
      </c>
      <c r="L7" s="63">
        <v>2</v>
      </c>
      <c r="M7" s="63">
        <v>1</v>
      </c>
      <c r="N7" s="63">
        <v>2</v>
      </c>
      <c r="O7" s="63">
        <v>1</v>
      </c>
      <c r="P7" s="45"/>
      <c r="Q7" s="46">
        <f t="shared" si="1"/>
        <v>0</v>
      </c>
      <c r="R7" s="46">
        <f t="shared" si="2"/>
        <v>0</v>
      </c>
      <c r="S7" s="46">
        <f t="shared" si="3"/>
        <v>0</v>
      </c>
      <c r="T7" s="46">
        <f t="shared" si="4"/>
        <v>0</v>
      </c>
      <c r="U7" s="46">
        <f t="shared" si="5"/>
        <v>0</v>
      </c>
      <c r="V7" s="46">
        <f t="shared" si="6"/>
        <v>0</v>
      </c>
      <c r="W7" s="46">
        <f t="shared" si="7"/>
        <v>0</v>
      </c>
      <c r="X7" s="46">
        <f t="shared" si="8"/>
        <v>0</v>
      </c>
      <c r="Y7" s="46">
        <f t="shared" si="9"/>
        <v>0</v>
      </c>
      <c r="Z7" s="46">
        <f t="shared" si="10"/>
        <v>0</v>
      </c>
      <c r="AA7" s="46">
        <f t="shared" si="11"/>
        <v>0</v>
      </c>
    </row>
    <row r="8" spans="1:27" s="52" customFormat="1" ht="34.5" hidden="1" customHeight="1" x14ac:dyDescent="0.35">
      <c r="A8" s="48"/>
      <c r="B8" s="49"/>
      <c r="C8" s="50"/>
      <c r="D8" s="51">
        <f>SUM(D3:D7)</f>
        <v>0</v>
      </c>
      <c r="Q8" s="53">
        <f>SUM(Q3:Q7)</f>
        <v>0</v>
      </c>
      <c r="R8" s="53">
        <f t="shared" ref="R8:AA8" si="12">SUM(R3:R7)</f>
        <v>0</v>
      </c>
      <c r="S8" s="53">
        <f t="shared" si="12"/>
        <v>0</v>
      </c>
      <c r="T8" s="53">
        <f t="shared" si="12"/>
        <v>0</v>
      </c>
      <c r="U8" s="53">
        <f t="shared" si="12"/>
        <v>0</v>
      </c>
      <c r="V8" s="53">
        <f t="shared" si="12"/>
        <v>0</v>
      </c>
      <c r="W8" s="53">
        <f t="shared" si="12"/>
        <v>0</v>
      </c>
      <c r="X8" s="53">
        <f t="shared" si="12"/>
        <v>0</v>
      </c>
      <c r="Y8" s="53">
        <f t="shared" si="12"/>
        <v>0</v>
      </c>
      <c r="Z8" s="53">
        <f t="shared" si="12"/>
        <v>0</v>
      </c>
      <c r="AA8" s="53">
        <f t="shared" si="12"/>
        <v>0</v>
      </c>
    </row>
    <row r="9" spans="1:27" s="52" customFormat="1" ht="34.5" hidden="1" customHeight="1" x14ac:dyDescent="0.35">
      <c r="A9" s="54"/>
      <c r="B9" s="49"/>
      <c r="C9" s="50"/>
      <c r="D9" s="51"/>
      <c r="Q9" s="53"/>
      <c r="R9" s="53"/>
      <c r="S9" s="53"/>
      <c r="T9" s="53"/>
      <c r="U9" s="53"/>
      <c r="V9" s="53"/>
      <c r="W9" s="53"/>
      <c r="X9" s="53"/>
      <c r="Y9" s="53"/>
      <c r="Z9" s="53"/>
      <c r="AA9" s="53"/>
    </row>
    <row r="10" spans="1:27" s="52" customFormat="1" ht="34.5" customHeight="1" thickBot="1" x14ac:dyDescent="0.3">
      <c r="A10" s="49"/>
      <c r="B10" s="49"/>
      <c r="C10" s="50"/>
      <c r="D10" s="51"/>
      <c r="Q10" s="53"/>
      <c r="R10" s="53"/>
      <c r="S10" s="53"/>
      <c r="T10" s="53"/>
      <c r="U10" s="53"/>
      <c r="V10" s="53"/>
      <c r="W10" s="53"/>
      <c r="X10" s="53"/>
      <c r="Y10" s="53"/>
      <c r="Z10" s="53"/>
      <c r="AA10" s="53"/>
    </row>
    <row r="11" spans="1:27" s="52" customFormat="1" ht="42.75" customHeight="1" thickBot="1" x14ac:dyDescent="0.3">
      <c r="A11" s="142" t="s">
        <v>35</v>
      </c>
      <c r="B11" s="143"/>
      <c r="C11" s="143"/>
      <c r="D11" s="51"/>
      <c r="Q11" s="55" t="e">
        <f>Q8/$D$8</f>
        <v>#DIV/0!</v>
      </c>
      <c r="R11" s="55" t="e">
        <f t="shared" ref="R11:AA11" si="13">R8/$D$8</f>
        <v>#DIV/0!</v>
      </c>
      <c r="S11" s="55" t="e">
        <f t="shared" si="13"/>
        <v>#DIV/0!</v>
      </c>
      <c r="T11" s="55" t="e">
        <f t="shared" si="13"/>
        <v>#DIV/0!</v>
      </c>
      <c r="U11" s="55" t="e">
        <f t="shared" si="13"/>
        <v>#DIV/0!</v>
      </c>
      <c r="V11" s="55" t="e">
        <f t="shared" si="13"/>
        <v>#DIV/0!</v>
      </c>
      <c r="W11" s="55" t="e">
        <f t="shared" si="13"/>
        <v>#DIV/0!</v>
      </c>
      <c r="X11" s="55" t="e">
        <f t="shared" si="13"/>
        <v>#DIV/0!</v>
      </c>
      <c r="Y11" s="55" t="e">
        <f t="shared" si="13"/>
        <v>#DIV/0!</v>
      </c>
      <c r="Z11" s="55" t="e">
        <f t="shared" si="13"/>
        <v>#DIV/0!</v>
      </c>
      <c r="AA11" s="56" t="e">
        <f t="shared" si="13"/>
        <v>#DIV/0!</v>
      </c>
    </row>
    <row r="12" spans="1:27" s="52" customFormat="1" ht="63" customHeight="1" x14ac:dyDescent="0.25">
      <c r="A12" s="144" t="s">
        <v>163</v>
      </c>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row>
    <row r="44" ht="34.5" customHeight="1" x14ac:dyDescent="0.25"/>
    <row r="45" ht="34.5" customHeight="1" x14ac:dyDescent="0.25"/>
    <row r="46" ht="34.5" customHeight="1" x14ac:dyDescent="0.25"/>
    <row r="47" ht="34.5" customHeight="1" x14ac:dyDescent="0.25"/>
    <row r="48" ht="34.5" customHeight="1" x14ac:dyDescent="0.25"/>
    <row r="49" ht="34.5" customHeight="1" x14ac:dyDescent="0.25"/>
    <row r="50" ht="34.5" customHeight="1" x14ac:dyDescent="0.25"/>
    <row r="51" ht="34.5" customHeight="1" x14ac:dyDescent="0.25"/>
    <row r="52" ht="34.5" customHeight="1" x14ac:dyDescent="0.25"/>
    <row r="53" ht="34.5" customHeight="1" x14ac:dyDescent="0.25"/>
    <row r="54" ht="34.5" customHeight="1" x14ac:dyDescent="0.25"/>
    <row r="55" ht="34.5" customHeight="1" x14ac:dyDescent="0.25"/>
    <row r="56" ht="34.5" customHeight="1" x14ac:dyDescent="0.25"/>
    <row r="57" ht="34.5" customHeight="1" x14ac:dyDescent="0.25"/>
    <row r="58" ht="34.5" customHeight="1" x14ac:dyDescent="0.25"/>
    <row r="59" ht="34.5" customHeight="1" x14ac:dyDescent="0.25"/>
    <row r="60" ht="34.5" customHeight="1" x14ac:dyDescent="0.25"/>
    <row r="61" ht="34.5" customHeight="1" x14ac:dyDescent="0.25"/>
    <row r="62" ht="34.5" customHeight="1" x14ac:dyDescent="0.25"/>
    <row r="63" ht="34.5" customHeight="1" x14ac:dyDescent="0.25"/>
    <row r="64" ht="34.5" customHeight="1" x14ac:dyDescent="0.25"/>
    <row r="65" ht="34.5" customHeight="1" x14ac:dyDescent="0.25"/>
    <row r="66" ht="34.5" customHeight="1" x14ac:dyDescent="0.25"/>
    <row r="67" ht="34.5" customHeight="1" x14ac:dyDescent="0.25"/>
    <row r="68" ht="34.5" customHeight="1" x14ac:dyDescent="0.25"/>
    <row r="69" ht="34.5" customHeight="1" x14ac:dyDescent="0.25"/>
    <row r="70" ht="34.5" customHeight="1" x14ac:dyDescent="0.25"/>
    <row r="71" ht="34.5" customHeight="1" x14ac:dyDescent="0.25"/>
    <row r="72" ht="34.5" customHeight="1" x14ac:dyDescent="0.25"/>
    <row r="73" ht="34.5" customHeight="1" x14ac:dyDescent="0.25"/>
    <row r="74" ht="34.5" customHeight="1" x14ac:dyDescent="0.25"/>
    <row r="75" ht="34.5" customHeight="1" x14ac:dyDescent="0.25"/>
    <row r="76" ht="34.5" customHeight="1" x14ac:dyDescent="0.25"/>
    <row r="77" ht="34.5" customHeight="1" x14ac:dyDescent="0.25"/>
    <row r="78" ht="34.5" customHeight="1" x14ac:dyDescent="0.25"/>
    <row r="79" ht="34.5" customHeight="1" x14ac:dyDescent="0.25"/>
    <row r="80" ht="34.5" customHeight="1" x14ac:dyDescent="0.25"/>
    <row r="81" ht="34.5" customHeight="1" x14ac:dyDescent="0.25"/>
    <row r="82" ht="34.5" customHeight="1" x14ac:dyDescent="0.25"/>
    <row r="83" ht="34.5" customHeight="1" x14ac:dyDescent="0.25"/>
    <row r="84" ht="34.5" customHeight="1" x14ac:dyDescent="0.25"/>
    <row r="85" ht="34.5" customHeight="1" x14ac:dyDescent="0.25"/>
    <row r="86" ht="34.5" customHeight="1" x14ac:dyDescent="0.25"/>
    <row r="87" ht="34.5" customHeight="1" x14ac:dyDescent="0.25"/>
    <row r="88" ht="34.5" customHeight="1" x14ac:dyDescent="0.25"/>
    <row r="89" ht="34.5" customHeight="1" x14ac:dyDescent="0.25"/>
    <row r="90" ht="34.5" customHeight="1" x14ac:dyDescent="0.25"/>
    <row r="91" ht="34.5" customHeight="1" x14ac:dyDescent="0.25"/>
    <row r="92" ht="34.5" customHeight="1" x14ac:dyDescent="0.25"/>
    <row r="93" ht="34.5" customHeight="1" x14ac:dyDescent="0.25"/>
    <row r="94" ht="34.5" customHeight="1" x14ac:dyDescent="0.25"/>
    <row r="95" ht="34.5" customHeight="1" x14ac:dyDescent="0.25"/>
    <row r="96" ht="34.5" customHeight="1" x14ac:dyDescent="0.25"/>
    <row r="97" ht="34.5" customHeight="1" x14ac:dyDescent="0.25"/>
    <row r="98" ht="34.5" customHeight="1" x14ac:dyDescent="0.25"/>
    <row r="99" ht="34.5" customHeight="1" x14ac:dyDescent="0.25"/>
    <row r="100" ht="34.5" customHeight="1" x14ac:dyDescent="0.25"/>
    <row r="101" ht="34.5" customHeight="1" x14ac:dyDescent="0.25"/>
    <row r="102" ht="34.5" customHeight="1" x14ac:dyDescent="0.25"/>
    <row r="103" ht="34.5" customHeight="1" x14ac:dyDescent="0.25"/>
    <row r="104" ht="34.5" customHeight="1" x14ac:dyDescent="0.25"/>
    <row r="105" ht="34.5" customHeight="1" x14ac:dyDescent="0.25"/>
    <row r="106" ht="34.5" customHeight="1" x14ac:dyDescent="0.25"/>
    <row r="107" ht="34.5" customHeight="1" x14ac:dyDescent="0.25"/>
    <row r="108" ht="34.5" customHeight="1" x14ac:dyDescent="0.25"/>
    <row r="109" ht="34.5" customHeight="1" x14ac:dyDescent="0.25"/>
    <row r="110" ht="34.5" customHeight="1" x14ac:dyDescent="0.25"/>
    <row r="111" ht="34.5" customHeight="1" x14ac:dyDescent="0.25"/>
    <row r="112" ht="34.5" customHeight="1" x14ac:dyDescent="0.25"/>
    <row r="113" ht="34.5" customHeight="1" x14ac:dyDescent="0.25"/>
    <row r="114" ht="34.5" customHeight="1" x14ac:dyDescent="0.25"/>
    <row r="115" ht="34.5" customHeight="1" x14ac:dyDescent="0.25"/>
    <row r="116" ht="34.5" customHeight="1" x14ac:dyDescent="0.25"/>
    <row r="117" ht="34.5" customHeight="1" x14ac:dyDescent="0.25"/>
    <row r="118" ht="34.5" customHeight="1" x14ac:dyDescent="0.25"/>
    <row r="119" ht="34.5" customHeight="1" x14ac:dyDescent="0.25"/>
    <row r="120" ht="34.5" customHeight="1" x14ac:dyDescent="0.25"/>
    <row r="121" ht="34.5" customHeight="1" x14ac:dyDescent="0.25"/>
    <row r="122" ht="34.5" customHeight="1" x14ac:dyDescent="0.25"/>
    <row r="123" ht="34.5" customHeight="1" x14ac:dyDescent="0.25"/>
    <row r="124" ht="34.5" customHeight="1" x14ac:dyDescent="0.25"/>
    <row r="125" ht="34.5" customHeight="1" x14ac:dyDescent="0.25"/>
    <row r="126" ht="34.5" customHeight="1" x14ac:dyDescent="0.25"/>
    <row r="127" ht="34.5" customHeight="1" x14ac:dyDescent="0.25"/>
    <row r="128" ht="34.5" customHeight="1" x14ac:dyDescent="0.25"/>
    <row r="129" ht="34.5" customHeight="1" x14ac:dyDescent="0.25"/>
    <row r="130" ht="34.5" customHeight="1" x14ac:dyDescent="0.25"/>
    <row r="131" ht="34.5" customHeight="1" x14ac:dyDescent="0.25"/>
    <row r="132" ht="34.5" customHeight="1" x14ac:dyDescent="0.25"/>
    <row r="133" ht="34.5" customHeight="1" x14ac:dyDescent="0.25"/>
    <row r="134" ht="34.5" customHeight="1" x14ac:dyDescent="0.25"/>
    <row r="135" ht="34.5" customHeight="1" x14ac:dyDescent="0.25"/>
    <row r="136" ht="34.5" customHeight="1" x14ac:dyDescent="0.25"/>
    <row r="137" ht="34.5" customHeight="1" x14ac:dyDescent="0.25"/>
    <row r="138" ht="34.5" customHeight="1" x14ac:dyDescent="0.25"/>
    <row r="139" ht="34.5" customHeight="1" x14ac:dyDescent="0.25"/>
    <row r="140" ht="34.5" customHeight="1" x14ac:dyDescent="0.25"/>
    <row r="141" ht="34.5" customHeight="1" x14ac:dyDescent="0.25"/>
    <row r="142" ht="34.5" customHeight="1" x14ac:dyDescent="0.25"/>
    <row r="143" ht="34.5" customHeight="1" x14ac:dyDescent="0.25"/>
    <row r="144" ht="34.5" customHeight="1" x14ac:dyDescent="0.25"/>
    <row r="145" ht="34.5" customHeight="1" x14ac:dyDescent="0.25"/>
    <row r="146" ht="34.5" customHeight="1" x14ac:dyDescent="0.25"/>
    <row r="147" ht="34.5" customHeight="1" x14ac:dyDescent="0.25"/>
    <row r="148" ht="34.5" customHeight="1" x14ac:dyDescent="0.25"/>
    <row r="149" ht="34.5" customHeight="1" x14ac:dyDescent="0.25"/>
    <row r="150" ht="34.5" customHeight="1" x14ac:dyDescent="0.25"/>
    <row r="151" ht="34.5" customHeight="1" x14ac:dyDescent="0.25"/>
    <row r="152" ht="34.5" customHeight="1" x14ac:dyDescent="0.25"/>
    <row r="153" ht="34.5" customHeight="1" x14ac:dyDescent="0.25"/>
    <row r="154" ht="34.5" customHeight="1" x14ac:dyDescent="0.25"/>
    <row r="155" ht="34.5" customHeight="1" x14ac:dyDescent="0.25"/>
    <row r="156" ht="34.5" customHeight="1" x14ac:dyDescent="0.25"/>
    <row r="157" ht="34.5" customHeight="1" x14ac:dyDescent="0.25"/>
    <row r="158" ht="34.5" customHeight="1" x14ac:dyDescent="0.25"/>
    <row r="159" ht="34.5" customHeight="1" x14ac:dyDescent="0.25"/>
    <row r="160" ht="34.5" customHeight="1" x14ac:dyDescent="0.25"/>
    <row r="161" ht="34.5" customHeight="1" x14ac:dyDescent="0.25"/>
    <row r="162" ht="34.5" customHeight="1" x14ac:dyDescent="0.25"/>
    <row r="163" ht="34.5" customHeight="1" x14ac:dyDescent="0.25"/>
    <row r="164" ht="34.5" customHeight="1" x14ac:dyDescent="0.25"/>
    <row r="165" ht="34.5" customHeight="1" x14ac:dyDescent="0.25"/>
    <row r="166" ht="34.5" customHeight="1" x14ac:dyDescent="0.25"/>
    <row r="167" ht="34.5" customHeight="1" x14ac:dyDescent="0.25"/>
    <row r="168" ht="34.5" customHeight="1" x14ac:dyDescent="0.25"/>
    <row r="169" ht="34.5" customHeight="1" x14ac:dyDescent="0.25"/>
    <row r="170" ht="34.5" customHeight="1" x14ac:dyDescent="0.25"/>
    <row r="171" ht="34.5" customHeight="1" x14ac:dyDescent="0.25"/>
    <row r="172" ht="34.5" customHeight="1" x14ac:dyDescent="0.25"/>
    <row r="173" ht="34.5" customHeight="1" x14ac:dyDescent="0.25"/>
    <row r="174" ht="34.5" customHeight="1" x14ac:dyDescent="0.25"/>
    <row r="175" ht="34.5" customHeight="1" x14ac:dyDescent="0.25"/>
    <row r="176" ht="34.5" customHeight="1" x14ac:dyDescent="0.25"/>
    <row r="177" ht="34.5" customHeight="1" x14ac:dyDescent="0.25"/>
    <row r="178" ht="34.5" customHeight="1" x14ac:dyDescent="0.25"/>
    <row r="179" ht="34.5" customHeight="1" x14ac:dyDescent="0.25"/>
    <row r="180" ht="34.5" customHeight="1" x14ac:dyDescent="0.25"/>
    <row r="181" ht="34.5" customHeight="1" x14ac:dyDescent="0.25"/>
    <row r="182" ht="34.5" customHeight="1" x14ac:dyDescent="0.25"/>
    <row r="183" ht="34.5" customHeight="1" x14ac:dyDescent="0.25"/>
    <row r="184" ht="34.5" customHeight="1" x14ac:dyDescent="0.25"/>
    <row r="185" ht="34.5" customHeight="1" x14ac:dyDescent="0.25"/>
    <row r="186" ht="34.5" customHeight="1" x14ac:dyDescent="0.25"/>
    <row r="187" ht="34.5" customHeight="1" x14ac:dyDescent="0.25"/>
    <row r="188" ht="34.5" customHeight="1" x14ac:dyDescent="0.25"/>
    <row r="189" ht="34.5" customHeight="1" x14ac:dyDescent="0.25"/>
    <row r="1048543" spans="3:4" x14ac:dyDescent="0.25">
      <c r="C1048543" s="57"/>
      <c r="D1048543" s="58"/>
    </row>
  </sheetData>
  <sheetProtection sheet="1" objects="1" scenarios="1" formatCells="0" formatColumns="0" formatRows="0" insertColumns="0" insertRows="0"/>
  <mergeCells count="2">
    <mergeCell ref="A11:C11"/>
    <mergeCell ref="A12:AA12"/>
  </mergeCells>
  <conditionalFormatting sqref="Q3:AA7">
    <cfRule type="colorScale" priority="14">
      <colorScale>
        <cfvo type="min"/>
        <cfvo type="percentile" val="50"/>
        <cfvo type="max"/>
        <color rgb="FFF8696B"/>
        <color rgb="FFFFEB84"/>
        <color rgb="FF63BE7B"/>
      </colorScale>
    </cfRule>
  </conditionalFormatting>
  <conditionalFormatting sqref="Q11:AA11">
    <cfRule type="colorScale" priority="8">
      <colorScale>
        <cfvo type="min"/>
        <cfvo type="percentile" val="50"/>
        <cfvo type="max"/>
        <color rgb="FFF8696B"/>
        <color rgb="FFFFEB84"/>
        <color rgb="FF63BE7B"/>
      </colorScale>
    </cfRule>
  </conditionalFormatting>
  <conditionalFormatting sqref="Q8:AA11">
    <cfRule type="colorScale" priority="17">
      <colorScale>
        <cfvo type="min"/>
        <cfvo type="percentile" val="50"/>
        <cfvo type="max"/>
        <color rgb="FFF8696B"/>
        <color rgb="FFFFEB84"/>
        <color rgb="FF63BE7B"/>
      </colorScale>
    </cfRule>
  </conditionalFormatting>
  <dataValidations count="2">
    <dataValidation type="list" allowBlank="1" showInputMessage="1" showErrorMessage="1" sqref="C1048543:C1048576">
      <formula1>gradation</formula1>
    </dataValidation>
    <dataValidation type="list" allowBlank="1" showInputMessage="1" showErrorMessage="1" sqref="C3:C7">
      <formula1>YesNo</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
  <sheetViews>
    <sheetView workbookViewId="0">
      <selection activeCell="E5" sqref="E5"/>
    </sheetView>
  </sheetViews>
  <sheetFormatPr defaultRowHeight="15" x14ac:dyDescent="0.25"/>
  <sheetData>
    <row r="2" spans="1:6" x14ac:dyDescent="0.35">
      <c r="A2" t="s">
        <v>3</v>
      </c>
      <c r="C2" t="s">
        <v>5</v>
      </c>
      <c r="E2" t="s">
        <v>0</v>
      </c>
      <c r="F2" t="s">
        <v>12</v>
      </c>
    </row>
    <row r="3" spans="1:6" x14ac:dyDescent="0.35">
      <c r="A3" t="s">
        <v>4</v>
      </c>
      <c r="C3" t="s">
        <v>6</v>
      </c>
      <c r="E3" t="s">
        <v>1</v>
      </c>
      <c r="F3" t="s">
        <v>13</v>
      </c>
    </row>
    <row r="4" spans="1:6" x14ac:dyDescent="0.35">
      <c r="A4" t="s">
        <v>29</v>
      </c>
      <c r="C4" t="s">
        <v>7</v>
      </c>
      <c r="E4" t="s">
        <v>29</v>
      </c>
      <c r="F4" t="s">
        <v>14</v>
      </c>
    </row>
    <row r="5" spans="1:6" x14ac:dyDescent="0.35">
      <c r="C5" t="s">
        <v>8</v>
      </c>
      <c r="F5" t="s">
        <v>28</v>
      </c>
    </row>
    <row r="6" spans="1:6" x14ac:dyDescent="0.35">
      <c r="C6" t="s">
        <v>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6"/>
  <sheetViews>
    <sheetView zoomScale="80" zoomScaleNormal="80" workbookViewId="0">
      <pane ySplit="3" topLeftCell="A4" activePane="bottomLeft" state="frozen"/>
      <selection pane="bottomLeft"/>
    </sheetView>
  </sheetViews>
  <sheetFormatPr defaultRowHeight="15" x14ac:dyDescent="0.25"/>
  <cols>
    <col min="1" max="1" width="7.7109375" style="33" customWidth="1"/>
    <col min="2" max="2" width="64.85546875" style="33" customWidth="1"/>
    <col min="3" max="3" width="11.5703125" style="33" customWidth="1"/>
    <col min="4" max="7" width="9" style="33" hidden="1" customWidth="1"/>
    <col min="8" max="8" width="10.140625" style="33" hidden="1" customWidth="1"/>
    <col min="9" max="9" width="9" style="33" hidden="1" customWidth="1"/>
    <col min="10" max="10" width="12.7109375" style="33" hidden="1" customWidth="1"/>
    <col min="11" max="11" width="9.85546875" style="33" hidden="1" customWidth="1"/>
    <col min="12" max="12" width="11.7109375" style="33" hidden="1" customWidth="1"/>
    <col min="13" max="13" width="9" style="33" hidden="1" customWidth="1"/>
    <col min="14" max="14" width="11.140625" style="33" hidden="1" customWidth="1"/>
    <col min="15" max="15" width="13.7109375" style="33" hidden="1" customWidth="1"/>
    <col min="16" max="16" width="9" style="33" hidden="1" customWidth="1"/>
    <col min="17" max="17" width="14.28515625" style="33" customWidth="1"/>
    <col min="18" max="24" width="11.7109375" style="33" customWidth="1"/>
    <col min="25" max="25" width="13" style="33" customWidth="1"/>
    <col min="26" max="26" width="11.7109375" style="33" customWidth="1"/>
    <col min="27" max="27" width="14" style="33" customWidth="1"/>
    <col min="28" max="30" width="9.140625" style="33"/>
    <col min="31" max="31" width="12.7109375" style="33" hidden="1" customWidth="1"/>
    <col min="32" max="16384" width="9.140625" style="33"/>
  </cols>
  <sheetData>
    <row r="1" spans="1:31" s="41" customFormat="1" ht="27" customHeight="1" x14ac:dyDescent="0.35">
      <c r="A1" s="67" t="s">
        <v>103</v>
      </c>
      <c r="B1" s="68"/>
      <c r="C1" s="69"/>
      <c r="D1" s="70"/>
      <c r="L1" s="71"/>
      <c r="M1" s="71"/>
      <c r="N1" s="71"/>
      <c r="O1" s="52"/>
      <c r="Q1" s="72"/>
      <c r="R1" s="72"/>
      <c r="S1" s="72"/>
      <c r="T1" s="72"/>
      <c r="U1" s="72"/>
      <c r="V1" s="72"/>
      <c r="W1" s="72"/>
      <c r="X1" s="72"/>
      <c r="Y1" s="72"/>
      <c r="Z1" s="72"/>
      <c r="AA1" s="72"/>
    </row>
    <row r="2" spans="1:31" s="41" customFormat="1" ht="22.5" customHeight="1" x14ac:dyDescent="0.35">
      <c r="A2" s="73" t="s">
        <v>67</v>
      </c>
      <c r="B2" s="68"/>
      <c r="C2" s="69"/>
      <c r="D2" s="70"/>
      <c r="E2" s="150" t="s">
        <v>162</v>
      </c>
      <c r="F2" s="151"/>
      <c r="G2" s="151"/>
      <c r="H2" s="151"/>
      <c r="I2" s="151"/>
      <c r="J2" s="151"/>
      <c r="K2" s="151"/>
      <c r="L2" s="151"/>
      <c r="M2" s="151"/>
      <c r="N2" s="151"/>
      <c r="O2" s="151"/>
      <c r="Q2" s="72"/>
      <c r="R2" s="72"/>
      <c r="S2" s="72"/>
      <c r="T2" s="72"/>
      <c r="U2" s="72"/>
      <c r="V2" s="72"/>
      <c r="W2" s="72"/>
      <c r="X2" s="72"/>
      <c r="Y2" s="72"/>
      <c r="Z2" s="72"/>
      <c r="AA2" s="72"/>
    </row>
    <row r="3" spans="1:31" s="41" customFormat="1" ht="63.75" customHeight="1" x14ac:dyDescent="0.35">
      <c r="A3" s="145" t="s">
        <v>167</v>
      </c>
      <c r="B3" s="146"/>
      <c r="C3" s="40" t="s">
        <v>2</v>
      </c>
      <c r="D3" s="58"/>
      <c r="E3" s="41" t="s">
        <v>152</v>
      </c>
      <c r="F3" s="41" t="s">
        <v>153</v>
      </c>
      <c r="G3" s="41" t="s">
        <v>154</v>
      </c>
      <c r="H3" s="41" t="s">
        <v>17</v>
      </c>
      <c r="I3" s="41" t="s">
        <v>155</v>
      </c>
      <c r="J3" s="41" t="s">
        <v>19</v>
      </c>
      <c r="K3" s="41" t="s">
        <v>20</v>
      </c>
      <c r="L3" s="41" t="s">
        <v>21</v>
      </c>
      <c r="M3" s="41" t="s">
        <v>156</v>
      </c>
      <c r="N3" s="41" t="s">
        <v>23</v>
      </c>
      <c r="O3" s="41" t="s">
        <v>24</v>
      </c>
      <c r="Q3" s="74" t="s">
        <v>25</v>
      </c>
      <c r="R3" s="74" t="s">
        <v>15</v>
      </c>
      <c r="S3" s="42" t="s">
        <v>150</v>
      </c>
      <c r="T3" s="74" t="s">
        <v>17</v>
      </c>
      <c r="U3" s="74" t="s">
        <v>18</v>
      </c>
      <c r="V3" s="74" t="s">
        <v>19</v>
      </c>
      <c r="W3" s="74" t="s">
        <v>20</v>
      </c>
      <c r="X3" s="74" t="s">
        <v>21</v>
      </c>
      <c r="Y3" s="74" t="s">
        <v>22</v>
      </c>
      <c r="Z3" s="74" t="s">
        <v>23</v>
      </c>
      <c r="AA3" s="74" t="s">
        <v>24</v>
      </c>
    </row>
    <row r="4" spans="1:31" s="41" customFormat="1" ht="75" customHeight="1" x14ac:dyDescent="0.25">
      <c r="A4" s="12">
        <v>2.1</v>
      </c>
      <c r="B4" s="12" t="s">
        <v>52</v>
      </c>
      <c r="C4" s="44"/>
      <c r="D4" s="89" t="str">
        <f t="shared" ref="D4:D18" si="0">IF(C4="very desirable",1,IF(C4="desirable",0.67,IF(C4="slightly desirable",0.33,"not desired")))</f>
        <v>not desired</v>
      </c>
      <c r="E4" s="90">
        <v>1</v>
      </c>
      <c r="F4" s="91">
        <v>0.67</v>
      </c>
      <c r="G4" s="91">
        <v>0.67</v>
      </c>
      <c r="H4" s="92">
        <v>0.33</v>
      </c>
      <c r="I4" s="92">
        <v>0.33</v>
      </c>
      <c r="J4" s="92">
        <v>0.33</v>
      </c>
      <c r="K4" s="92">
        <v>0.33</v>
      </c>
      <c r="L4" s="92">
        <v>0.33</v>
      </c>
      <c r="M4" s="92">
        <v>0.33</v>
      </c>
      <c r="N4" s="92">
        <v>0.33</v>
      </c>
      <c r="O4" s="92">
        <v>0.33</v>
      </c>
      <c r="Q4" s="76" t="str">
        <f t="shared" ref="Q4:Q18" si="1">IF($D4="not desired","not desired",($D4*E4))</f>
        <v>not desired</v>
      </c>
      <c r="R4" s="76" t="str">
        <f t="shared" ref="R4:R18" si="2">IF($D4="not desired","not desired",($D4*F4))</f>
        <v>not desired</v>
      </c>
      <c r="S4" s="76" t="str">
        <f t="shared" ref="S4:S18" si="3">IF($D4="not desired","not desired",($D4*G4))</f>
        <v>not desired</v>
      </c>
      <c r="T4" s="76" t="str">
        <f t="shared" ref="T4:T18" si="4">IF($D4="not desired","not desired",($D4*H4))</f>
        <v>not desired</v>
      </c>
      <c r="U4" s="76" t="str">
        <f t="shared" ref="U4:U18" si="5">IF($D4="not desired","not desired",($D4*I4))</f>
        <v>not desired</v>
      </c>
      <c r="V4" s="76" t="str">
        <f t="shared" ref="V4:V18" si="6">IF($D4="not desired","not desired",($D4*J4))</f>
        <v>not desired</v>
      </c>
      <c r="W4" s="76" t="str">
        <f t="shared" ref="W4:W18" si="7">IF($D4="not desired","not desired",($D4*K4))</f>
        <v>not desired</v>
      </c>
      <c r="X4" s="76" t="str">
        <f t="shared" ref="X4:X18" si="8">IF($D4="not desired","not desired",($D4*L4))</f>
        <v>not desired</v>
      </c>
      <c r="Y4" s="76" t="str">
        <f t="shared" ref="Y4:Y18" si="9">IF($D4="not desired","not desired",($D4*M4))</f>
        <v>not desired</v>
      </c>
      <c r="Z4" s="76" t="str">
        <f t="shared" ref="Z4:Z18" si="10">IF($D4="not desired","not desired",($D4*N4))</f>
        <v>not desired</v>
      </c>
      <c r="AA4" s="76" t="str">
        <f t="shared" ref="AA4:AA18" si="11">IF($D4="not desired","not desired",($D4*O4))</f>
        <v>not desired</v>
      </c>
      <c r="AE4" s="77" t="s">
        <v>161</v>
      </c>
    </row>
    <row r="5" spans="1:31" s="41" customFormat="1" ht="66" customHeight="1" x14ac:dyDescent="0.35">
      <c r="A5" s="12">
        <v>2.2000000000000002</v>
      </c>
      <c r="B5" s="12" t="s">
        <v>53</v>
      </c>
      <c r="C5" s="44"/>
      <c r="D5" s="89" t="str">
        <f t="shared" si="0"/>
        <v>not desired</v>
      </c>
      <c r="E5" s="92">
        <v>0.33</v>
      </c>
      <c r="F5" s="90">
        <v>1</v>
      </c>
      <c r="G5" s="90">
        <v>1</v>
      </c>
      <c r="H5" s="93">
        <v>1</v>
      </c>
      <c r="I5" s="94">
        <v>0.67</v>
      </c>
      <c r="J5" s="93">
        <v>1</v>
      </c>
      <c r="K5" s="93">
        <v>1</v>
      </c>
      <c r="L5" s="95">
        <v>1</v>
      </c>
      <c r="M5" s="95">
        <v>1</v>
      </c>
      <c r="N5" s="95">
        <v>1</v>
      </c>
      <c r="O5" s="95">
        <v>1</v>
      </c>
      <c r="Q5" s="76" t="str">
        <f t="shared" si="1"/>
        <v>not desired</v>
      </c>
      <c r="R5" s="76" t="str">
        <f t="shared" si="2"/>
        <v>not desired</v>
      </c>
      <c r="S5" s="76" t="str">
        <f t="shared" si="3"/>
        <v>not desired</v>
      </c>
      <c r="T5" s="76" t="str">
        <f t="shared" si="4"/>
        <v>not desired</v>
      </c>
      <c r="U5" s="76" t="str">
        <f t="shared" si="5"/>
        <v>not desired</v>
      </c>
      <c r="V5" s="76" t="str">
        <f t="shared" si="6"/>
        <v>not desired</v>
      </c>
      <c r="W5" s="76" t="str">
        <f t="shared" si="7"/>
        <v>not desired</v>
      </c>
      <c r="X5" s="76" t="str">
        <f t="shared" si="8"/>
        <v>not desired</v>
      </c>
      <c r="Y5" s="76" t="str">
        <f t="shared" si="9"/>
        <v>not desired</v>
      </c>
      <c r="Z5" s="76" t="str">
        <f t="shared" si="10"/>
        <v>not desired</v>
      </c>
      <c r="AA5" s="76" t="str">
        <f t="shared" si="11"/>
        <v>not desired</v>
      </c>
      <c r="AE5" s="41" t="s">
        <v>157</v>
      </c>
    </row>
    <row r="6" spans="1:31" s="41" customFormat="1" ht="66" customHeight="1" x14ac:dyDescent="0.35">
      <c r="A6" s="12">
        <v>2.2999999999999998</v>
      </c>
      <c r="B6" s="12" t="s">
        <v>54</v>
      </c>
      <c r="C6" s="44"/>
      <c r="D6" s="89" t="str">
        <f t="shared" si="0"/>
        <v>not desired</v>
      </c>
      <c r="E6" s="91">
        <v>0.67</v>
      </c>
      <c r="F6" s="91">
        <v>0.67</v>
      </c>
      <c r="G6" s="91">
        <v>0.67</v>
      </c>
      <c r="H6" s="92">
        <v>0.33</v>
      </c>
      <c r="I6" s="92">
        <v>0.33</v>
      </c>
      <c r="J6" s="92">
        <v>0.33</v>
      </c>
      <c r="K6" s="94">
        <v>0.67</v>
      </c>
      <c r="L6" s="95">
        <v>1</v>
      </c>
      <c r="M6" s="95">
        <v>1</v>
      </c>
      <c r="N6" s="92">
        <v>0.33</v>
      </c>
      <c r="O6" s="96">
        <v>0.67</v>
      </c>
      <c r="Q6" s="76" t="str">
        <f t="shared" si="1"/>
        <v>not desired</v>
      </c>
      <c r="R6" s="76" t="str">
        <f t="shared" si="2"/>
        <v>not desired</v>
      </c>
      <c r="S6" s="76" t="str">
        <f t="shared" si="3"/>
        <v>not desired</v>
      </c>
      <c r="T6" s="76" t="str">
        <f t="shared" si="4"/>
        <v>not desired</v>
      </c>
      <c r="U6" s="76" t="str">
        <f t="shared" si="5"/>
        <v>not desired</v>
      </c>
      <c r="V6" s="76" t="str">
        <f t="shared" si="6"/>
        <v>not desired</v>
      </c>
      <c r="W6" s="76" t="str">
        <f t="shared" si="7"/>
        <v>not desired</v>
      </c>
      <c r="X6" s="76" t="str">
        <f t="shared" si="8"/>
        <v>not desired</v>
      </c>
      <c r="Y6" s="76" t="str">
        <f t="shared" si="9"/>
        <v>not desired</v>
      </c>
      <c r="Z6" s="76" t="str">
        <f t="shared" si="10"/>
        <v>not desired</v>
      </c>
      <c r="AA6" s="76" t="str">
        <f t="shared" si="11"/>
        <v>not desired</v>
      </c>
      <c r="AE6" s="41" t="s">
        <v>158</v>
      </c>
    </row>
    <row r="7" spans="1:31" s="41" customFormat="1" ht="66" customHeight="1" x14ac:dyDescent="0.35">
      <c r="A7" s="12">
        <v>2.4</v>
      </c>
      <c r="B7" s="12" t="s">
        <v>55</v>
      </c>
      <c r="C7" s="44"/>
      <c r="D7" s="89" t="str">
        <f t="shared" si="0"/>
        <v>not desired</v>
      </c>
      <c r="E7" s="92">
        <v>0.33</v>
      </c>
      <c r="F7" s="92">
        <v>0.33</v>
      </c>
      <c r="G7" s="92">
        <v>0.33</v>
      </c>
      <c r="H7" s="94">
        <v>0.67</v>
      </c>
      <c r="I7" s="93">
        <v>1</v>
      </c>
      <c r="J7" s="94">
        <v>0.67</v>
      </c>
      <c r="K7" s="92">
        <v>0.33</v>
      </c>
      <c r="L7" s="92">
        <v>0.33</v>
      </c>
      <c r="M7" s="92">
        <v>0.33</v>
      </c>
      <c r="N7" s="92">
        <v>0.33</v>
      </c>
      <c r="O7" s="92">
        <v>0.33</v>
      </c>
      <c r="Q7" s="76" t="str">
        <f t="shared" si="1"/>
        <v>not desired</v>
      </c>
      <c r="R7" s="76" t="str">
        <f t="shared" si="2"/>
        <v>not desired</v>
      </c>
      <c r="S7" s="76" t="str">
        <f t="shared" si="3"/>
        <v>not desired</v>
      </c>
      <c r="T7" s="76" t="str">
        <f t="shared" si="4"/>
        <v>not desired</v>
      </c>
      <c r="U7" s="76" t="str">
        <f t="shared" si="5"/>
        <v>not desired</v>
      </c>
      <c r="V7" s="76" t="str">
        <f t="shared" si="6"/>
        <v>not desired</v>
      </c>
      <c r="W7" s="76" t="str">
        <f t="shared" si="7"/>
        <v>not desired</v>
      </c>
      <c r="X7" s="76" t="str">
        <f t="shared" si="8"/>
        <v>not desired</v>
      </c>
      <c r="Y7" s="76" t="str">
        <f t="shared" si="9"/>
        <v>not desired</v>
      </c>
      <c r="Z7" s="76" t="str">
        <f t="shared" si="10"/>
        <v>not desired</v>
      </c>
      <c r="AA7" s="76" t="str">
        <f t="shared" si="11"/>
        <v>not desired</v>
      </c>
      <c r="AE7" s="41" t="s">
        <v>159</v>
      </c>
    </row>
    <row r="8" spans="1:31" s="41" customFormat="1" ht="66" customHeight="1" x14ac:dyDescent="0.35">
      <c r="A8" s="12">
        <v>2.5</v>
      </c>
      <c r="B8" s="12" t="s">
        <v>56</v>
      </c>
      <c r="C8" s="44"/>
      <c r="D8" s="89" t="str">
        <f t="shared" si="0"/>
        <v>not desired</v>
      </c>
      <c r="E8" s="92">
        <v>0.33</v>
      </c>
      <c r="F8" s="92">
        <v>0.33</v>
      </c>
      <c r="G8" s="92">
        <v>0.33</v>
      </c>
      <c r="H8" s="93">
        <v>1</v>
      </c>
      <c r="I8" s="94">
        <v>0.67</v>
      </c>
      <c r="J8" s="60">
        <v>0.33</v>
      </c>
      <c r="K8" s="92">
        <v>0.33</v>
      </c>
      <c r="L8" s="92">
        <v>0.33</v>
      </c>
      <c r="M8" s="92">
        <v>0.33</v>
      </c>
      <c r="N8" s="96">
        <v>0.67</v>
      </c>
      <c r="O8" s="95">
        <v>1</v>
      </c>
      <c r="Q8" s="76" t="str">
        <f t="shared" si="1"/>
        <v>not desired</v>
      </c>
      <c r="R8" s="76" t="str">
        <f t="shared" si="2"/>
        <v>not desired</v>
      </c>
      <c r="S8" s="76" t="str">
        <f t="shared" si="3"/>
        <v>not desired</v>
      </c>
      <c r="T8" s="76" t="str">
        <f t="shared" si="4"/>
        <v>not desired</v>
      </c>
      <c r="U8" s="76" t="str">
        <f t="shared" si="5"/>
        <v>not desired</v>
      </c>
      <c r="V8" s="76" t="str">
        <f t="shared" si="6"/>
        <v>not desired</v>
      </c>
      <c r="W8" s="76" t="str">
        <f t="shared" si="7"/>
        <v>not desired</v>
      </c>
      <c r="X8" s="76" t="str">
        <f t="shared" si="8"/>
        <v>not desired</v>
      </c>
      <c r="Y8" s="76" t="str">
        <f t="shared" si="9"/>
        <v>not desired</v>
      </c>
      <c r="Z8" s="76" t="str">
        <f t="shared" si="10"/>
        <v>not desired</v>
      </c>
      <c r="AA8" s="76" t="str">
        <f t="shared" si="11"/>
        <v>not desired</v>
      </c>
      <c r="AE8" s="41" t="s">
        <v>160</v>
      </c>
    </row>
    <row r="9" spans="1:31" s="41" customFormat="1" ht="66" customHeight="1" x14ac:dyDescent="0.35">
      <c r="A9" s="12">
        <v>2.6</v>
      </c>
      <c r="B9" s="12" t="s">
        <v>57</v>
      </c>
      <c r="C9" s="44"/>
      <c r="D9" s="89" t="str">
        <f t="shared" si="0"/>
        <v>not desired</v>
      </c>
      <c r="E9" s="92">
        <v>0.33</v>
      </c>
      <c r="F9" s="92">
        <v>0.33</v>
      </c>
      <c r="G9" s="92">
        <v>0.33</v>
      </c>
      <c r="H9" s="94">
        <v>0.67</v>
      </c>
      <c r="I9" s="93">
        <v>1</v>
      </c>
      <c r="J9" s="93">
        <v>1</v>
      </c>
      <c r="K9" s="94">
        <v>0.67</v>
      </c>
      <c r="L9" s="96">
        <v>0.67</v>
      </c>
      <c r="M9" s="96">
        <v>0.67</v>
      </c>
      <c r="N9" s="92">
        <v>0.33</v>
      </c>
      <c r="O9" s="92">
        <v>0.33</v>
      </c>
      <c r="Q9" s="76" t="str">
        <f t="shared" si="1"/>
        <v>not desired</v>
      </c>
      <c r="R9" s="76" t="str">
        <f t="shared" si="2"/>
        <v>not desired</v>
      </c>
      <c r="S9" s="76" t="str">
        <f t="shared" si="3"/>
        <v>not desired</v>
      </c>
      <c r="T9" s="76" t="str">
        <f t="shared" si="4"/>
        <v>not desired</v>
      </c>
      <c r="U9" s="76" t="str">
        <f t="shared" si="5"/>
        <v>not desired</v>
      </c>
      <c r="V9" s="76" t="str">
        <f t="shared" si="6"/>
        <v>not desired</v>
      </c>
      <c r="W9" s="76" t="str">
        <f t="shared" si="7"/>
        <v>not desired</v>
      </c>
      <c r="X9" s="76" t="str">
        <f t="shared" si="8"/>
        <v>not desired</v>
      </c>
      <c r="Y9" s="76" t="str">
        <f t="shared" si="9"/>
        <v>not desired</v>
      </c>
      <c r="Z9" s="76" t="str">
        <f t="shared" si="10"/>
        <v>not desired</v>
      </c>
      <c r="AA9" s="76" t="str">
        <f t="shared" si="11"/>
        <v>not desired</v>
      </c>
    </row>
    <row r="10" spans="1:31" s="41" customFormat="1" ht="66" customHeight="1" x14ac:dyDescent="0.25">
      <c r="A10" s="12">
        <v>2.7</v>
      </c>
      <c r="B10" s="12" t="s">
        <v>58</v>
      </c>
      <c r="C10" s="44"/>
      <c r="D10" s="89" t="str">
        <f t="shared" si="0"/>
        <v>not desired</v>
      </c>
      <c r="E10" s="92">
        <v>0.33</v>
      </c>
      <c r="F10" s="92">
        <v>0.33</v>
      </c>
      <c r="G10" s="92">
        <v>0.33</v>
      </c>
      <c r="H10" s="60">
        <v>0.33</v>
      </c>
      <c r="I10" s="92">
        <v>0.33</v>
      </c>
      <c r="J10" s="93">
        <v>1</v>
      </c>
      <c r="K10" s="93">
        <v>1</v>
      </c>
      <c r="L10" s="96">
        <v>0.67</v>
      </c>
      <c r="M10" s="96">
        <v>0.67</v>
      </c>
      <c r="N10" s="96">
        <v>0.67</v>
      </c>
      <c r="O10" s="92">
        <v>0.33</v>
      </c>
      <c r="Q10" s="76" t="str">
        <f t="shared" si="1"/>
        <v>not desired</v>
      </c>
      <c r="R10" s="76" t="str">
        <f t="shared" si="2"/>
        <v>not desired</v>
      </c>
      <c r="S10" s="76" t="str">
        <f t="shared" si="3"/>
        <v>not desired</v>
      </c>
      <c r="T10" s="76" t="str">
        <f t="shared" si="4"/>
        <v>not desired</v>
      </c>
      <c r="U10" s="76" t="str">
        <f t="shared" si="5"/>
        <v>not desired</v>
      </c>
      <c r="V10" s="76" t="str">
        <f t="shared" si="6"/>
        <v>not desired</v>
      </c>
      <c r="W10" s="76" t="str">
        <f t="shared" si="7"/>
        <v>not desired</v>
      </c>
      <c r="X10" s="76" t="str">
        <f t="shared" si="8"/>
        <v>not desired</v>
      </c>
      <c r="Y10" s="76" t="str">
        <f t="shared" si="9"/>
        <v>not desired</v>
      </c>
      <c r="Z10" s="76" t="str">
        <f t="shared" si="10"/>
        <v>not desired</v>
      </c>
      <c r="AA10" s="76" t="str">
        <f t="shared" si="11"/>
        <v>not desired</v>
      </c>
    </row>
    <row r="11" spans="1:31" s="41" customFormat="1" ht="66" customHeight="1" x14ac:dyDescent="0.25">
      <c r="A11" s="12">
        <v>2.8</v>
      </c>
      <c r="B11" s="12" t="s">
        <v>59</v>
      </c>
      <c r="C11" s="44"/>
      <c r="D11" s="89" t="str">
        <f t="shared" si="0"/>
        <v>not desired</v>
      </c>
      <c r="E11" s="91">
        <v>0.67</v>
      </c>
      <c r="F11" s="91">
        <v>0.67</v>
      </c>
      <c r="G11" s="91">
        <v>0.67</v>
      </c>
      <c r="H11" s="94">
        <v>0.67</v>
      </c>
      <c r="I11" s="93">
        <v>1</v>
      </c>
      <c r="J11" s="93">
        <v>1</v>
      </c>
      <c r="K11" s="94">
        <v>0.67</v>
      </c>
      <c r="L11" s="96">
        <v>0.67</v>
      </c>
      <c r="M11" s="92">
        <v>0.33</v>
      </c>
      <c r="N11" s="92">
        <v>0.33</v>
      </c>
      <c r="O11" s="96">
        <v>0.67</v>
      </c>
      <c r="Q11" s="76" t="str">
        <f t="shared" si="1"/>
        <v>not desired</v>
      </c>
      <c r="R11" s="76" t="str">
        <f t="shared" si="2"/>
        <v>not desired</v>
      </c>
      <c r="S11" s="76" t="str">
        <f t="shared" si="3"/>
        <v>not desired</v>
      </c>
      <c r="T11" s="76" t="str">
        <f t="shared" si="4"/>
        <v>not desired</v>
      </c>
      <c r="U11" s="76" t="str">
        <f t="shared" si="5"/>
        <v>not desired</v>
      </c>
      <c r="V11" s="76" t="str">
        <f t="shared" si="6"/>
        <v>not desired</v>
      </c>
      <c r="W11" s="76" t="str">
        <f t="shared" si="7"/>
        <v>not desired</v>
      </c>
      <c r="X11" s="76" t="str">
        <f t="shared" si="8"/>
        <v>not desired</v>
      </c>
      <c r="Y11" s="76" t="str">
        <f t="shared" si="9"/>
        <v>not desired</v>
      </c>
      <c r="Z11" s="76" t="str">
        <f t="shared" si="10"/>
        <v>not desired</v>
      </c>
      <c r="AA11" s="76" t="str">
        <f t="shared" si="11"/>
        <v>not desired</v>
      </c>
    </row>
    <row r="12" spans="1:31" s="41" customFormat="1" ht="66" customHeight="1" x14ac:dyDescent="0.25">
      <c r="A12" s="12">
        <v>2.9</v>
      </c>
      <c r="B12" s="12" t="s">
        <v>60</v>
      </c>
      <c r="C12" s="44"/>
      <c r="D12" s="89" t="str">
        <f t="shared" si="0"/>
        <v>not desired</v>
      </c>
      <c r="E12" s="91">
        <v>0.67</v>
      </c>
      <c r="F12" s="91">
        <v>0.67</v>
      </c>
      <c r="G12" s="91">
        <v>0.67</v>
      </c>
      <c r="H12" s="92">
        <v>0.33</v>
      </c>
      <c r="I12" s="93">
        <v>1</v>
      </c>
      <c r="J12" s="93">
        <v>1</v>
      </c>
      <c r="K12" s="93">
        <v>1</v>
      </c>
      <c r="L12" s="95">
        <v>1</v>
      </c>
      <c r="M12" s="95">
        <v>1</v>
      </c>
      <c r="N12" s="95">
        <v>1</v>
      </c>
      <c r="O12" s="96">
        <v>0.67</v>
      </c>
      <c r="Q12" s="76" t="str">
        <f t="shared" si="1"/>
        <v>not desired</v>
      </c>
      <c r="R12" s="76" t="str">
        <f t="shared" si="2"/>
        <v>not desired</v>
      </c>
      <c r="S12" s="76" t="str">
        <f t="shared" si="3"/>
        <v>not desired</v>
      </c>
      <c r="T12" s="76" t="str">
        <f t="shared" si="4"/>
        <v>not desired</v>
      </c>
      <c r="U12" s="76" t="str">
        <f t="shared" si="5"/>
        <v>not desired</v>
      </c>
      <c r="V12" s="76" t="str">
        <f t="shared" si="6"/>
        <v>not desired</v>
      </c>
      <c r="W12" s="76" t="str">
        <f t="shared" si="7"/>
        <v>not desired</v>
      </c>
      <c r="X12" s="76" t="str">
        <f t="shared" si="8"/>
        <v>not desired</v>
      </c>
      <c r="Y12" s="76" t="str">
        <f t="shared" si="9"/>
        <v>not desired</v>
      </c>
      <c r="Z12" s="76" t="str">
        <f t="shared" si="10"/>
        <v>not desired</v>
      </c>
      <c r="AA12" s="76" t="str">
        <f t="shared" si="11"/>
        <v>not desired</v>
      </c>
    </row>
    <row r="13" spans="1:31" s="41" customFormat="1" ht="66" customHeight="1" x14ac:dyDescent="0.25">
      <c r="A13" s="78" t="s">
        <v>37</v>
      </c>
      <c r="B13" s="13" t="s">
        <v>61</v>
      </c>
      <c r="C13" s="44"/>
      <c r="D13" s="89" t="str">
        <f t="shared" si="0"/>
        <v>not desired</v>
      </c>
      <c r="E13" s="92">
        <v>0.33</v>
      </c>
      <c r="F13" s="92">
        <v>0.33</v>
      </c>
      <c r="G13" s="92">
        <v>0.33</v>
      </c>
      <c r="H13" s="92">
        <v>0.33</v>
      </c>
      <c r="I13" s="92">
        <v>0.33</v>
      </c>
      <c r="J13" s="93">
        <v>1</v>
      </c>
      <c r="K13" s="93">
        <v>1</v>
      </c>
      <c r="L13" s="95">
        <v>1</v>
      </c>
      <c r="M13" s="96">
        <v>0.67</v>
      </c>
      <c r="N13" s="96">
        <v>0.67</v>
      </c>
      <c r="O13" s="92">
        <v>0.33</v>
      </c>
      <c r="Q13" s="76" t="str">
        <f t="shared" si="1"/>
        <v>not desired</v>
      </c>
      <c r="R13" s="76" t="str">
        <f t="shared" si="2"/>
        <v>not desired</v>
      </c>
      <c r="S13" s="76" t="str">
        <f t="shared" si="3"/>
        <v>not desired</v>
      </c>
      <c r="T13" s="76" t="str">
        <f t="shared" si="4"/>
        <v>not desired</v>
      </c>
      <c r="U13" s="76" t="str">
        <f t="shared" si="5"/>
        <v>not desired</v>
      </c>
      <c r="V13" s="76" t="str">
        <f t="shared" si="6"/>
        <v>not desired</v>
      </c>
      <c r="W13" s="76" t="str">
        <f t="shared" si="7"/>
        <v>not desired</v>
      </c>
      <c r="X13" s="76" t="str">
        <f t="shared" si="8"/>
        <v>not desired</v>
      </c>
      <c r="Y13" s="76" t="str">
        <f t="shared" si="9"/>
        <v>not desired</v>
      </c>
      <c r="Z13" s="76" t="str">
        <f t="shared" si="10"/>
        <v>not desired</v>
      </c>
      <c r="AA13" s="76" t="str">
        <f t="shared" si="11"/>
        <v>not desired</v>
      </c>
    </row>
    <row r="14" spans="1:31" s="41" customFormat="1" ht="66" customHeight="1" x14ac:dyDescent="0.25">
      <c r="A14" s="12">
        <v>2.11</v>
      </c>
      <c r="B14" s="12" t="s">
        <v>62</v>
      </c>
      <c r="C14" s="44"/>
      <c r="D14" s="89" t="str">
        <f t="shared" si="0"/>
        <v>not desired</v>
      </c>
      <c r="E14" s="91">
        <v>0.67</v>
      </c>
      <c r="F14" s="91">
        <v>0.67</v>
      </c>
      <c r="G14" s="91">
        <v>0.67</v>
      </c>
      <c r="H14" s="94">
        <v>0.67</v>
      </c>
      <c r="I14" s="94">
        <v>0.67</v>
      </c>
      <c r="J14" s="93">
        <v>1</v>
      </c>
      <c r="K14" s="94">
        <v>0.67</v>
      </c>
      <c r="L14" s="95">
        <v>1</v>
      </c>
      <c r="M14" s="96">
        <v>0.67</v>
      </c>
      <c r="N14" s="95">
        <v>1</v>
      </c>
      <c r="O14" s="95">
        <v>1</v>
      </c>
      <c r="Q14" s="76" t="str">
        <f t="shared" si="1"/>
        <v>not desired</v>
      </c>
      <c r="R14" s="76" t="str">
        <f t="shared" si="2"/>
        <v>not desired</v>
      </c>
      <c r="S14" s="76" t="str">
        <f t="shared" si="3"/>
        <v>not desired</v>
      </c>
      <c r="T14" s="76" t="str">
        <f t="shared" si="4"/>
        <v>not desired</v>
      </c>
      <c r="U14" s="76" t="str">
        <f t="shared" si="5"/>
        <v>not desired</v>
      </c>
      <c r="V14" s="76" t="str">
        <f t="shared" si="6"/>
        <v>not desired</v>
      </c>
      <c r="W14" s="76" t="str">
        <f t="shared" si="7"/>
        <v>not desired</v>
      </c>
      <c r="X14" s="76" t="str">
        <f t="shared" si="8"/>
        <v>not desired</v>
      </c>
      <c r="Y14" s="76" t="str">
        <f t="shared" si="9"/>
        <v>not desired</v>
      </c>
      <c r="Z14" s="76" t="str">
        <f t="shared" si="10"/>
        <v>not desired</v>
      </c>
      <c r="AA14" s="76" t="str">
        <f t="shared" si="11"/>
        <v>not desired</v>
      </c>
    </row>
    <row r="15" spans="1:31" s="41" customFormat="1" ht="66" customHeight="1" x14ac:dyDescent="0.25">
      <c r="A15" s="12">
        <v>2.12</v>
      </c>
      <c r="B15" s="12" t="s">
        <v>63</v>
      </c>
      <c r="C15" s="44"/>
      <c r="D15" s="89" t="str">
        <f t="shared" si="0"/>
        <v>not desired</v>
      </c>
      <c r="E15" s="91">
        <v>0.67</v>
      </c>
      <c r="F15" s="91">
        <v>0.67</v>
      </c>
      <c r="G15" s="91">
        <v>0.67</v>
      </c>
      <c r="H15" s="94">
        <v>0.67</v>
      </c>
      <c r="I15" s="94">
        <v>0.67</v>
      </c>
      <c r="J15" s="94">
        <v>0.67</v>
      </c>
      <c r="K15" s="94">
        <v>0.67</v>
      </c>
      <c r="L15" s="95">
        <v>1</v>
      </c>
      <c r="M15" s="95">
        <v>1</v>
      </c>
      <c r="N15" s="96">
        <v>0.67</v>
      </c>
      <c r="O15" s="96">
        <v>0.67</v>
      </c>
      <c r="Q15" s="76" t="str">
        <f t="shared" si="1"/>
        <v>not desired</v>
      </c>
      <c r="R15" s="76" t="str">
        <f t="shared" si="2"/>
        <v>not desired</v>
      </c>
      <c r="S15" s="76" t="str">
        <f t="shared" si="3"/>
        <v>not desired</v>
      </c>
      <c r="T15" s="76" t="str">
        <f t="shared" si="4"/>
        <v>not desired</v>
      </c>
      <c r="U15" s="76" t="str">
        <f t="shared" si="5"/>
        <v>not desired</v>
      </c>
      <c r="V15" s="76" t="str">
        <f t="shared" si="6"/>
        <v>not desired</v>
      </c>
      <c r="W15" s="76" t="str">
        <f t="shared" si="7"/>
        <v>not desired</v>
      </c>
      <c r="X15" s="76" t="str">
        <f t="shared" si="8"/>
        <v>not desired</v>
      </c>
      <c r="Y15" s="76" t="str">
        <f t="shared" si="9"/>
        <v>not desired</v>
      </c>
      <c r="Z15" s="76" t="str">
        <f t="shared" si="10"/>
        <v>not desired</v>
      </c>
      <c r="AA15" s="76" t="str">
        <f t="shared" si="11"/>
        <v>not desired</v>
      </c>
    </row>
    <row r="16" spans="1:31" s="41" customFormat="1" ht="66" customHeight="1" x14ac:dyDescent="0.25">
      <c r="A16" s="12">
        <v>2.13</v>
      </c>
      <c r="B16" s="12" t="s">
        <v>64</v>
      </c>
      <c r="C16" s="44"/>
      <c r="D16" s="89" t="str">
        <f t="shared" si="0"/>
        <v>not desired</v>
      </c>
      <c r="E16" s="91">
        <v>0.67</v>
      </c>
      <c r="F16" s="91">
        <v>0.67</v>
      </c>
      <c r="G16" s="91">
        <v>0.67</v>
      </c>
      <c r="H16" s="92">
        <v>0.33</v>
      </c>
      <c r="I16" s="92">
        <v>0.33</v>
      </c>
      <c r="J16" s="94">
        <v>0.67</v>
      </c>
      <c r="K16" s="94">
        <v>0.67</v>
      </c>
      <c r="L16" s="96">
        <v>0.67</v>
      </c>
      <c r="M16" s="95">
        <v>1</v>
      </c>
      <c r="N16" s="95">
        <v>1</v>
      </c>
      <c r="O16" s="96">
        <v>0.67</v>
      </c>
      <c r="Q16" s="76" t="str">
        <f t="shared" si="1"/>
        <v>not desired</v>
      </c>
      <c r="R16" s="76" t="str">
        <f t="shared" si="2"/>
        <v>not desired</v>
      </c>
      <c r="S16" s="76" t="str">
        <f t="shared" si="3"/>
        <v>not desired</v>
      </c>
      <c r="T16" s="76" t="str">
        <f t="shared" si="4"/>
        <v>not desired</v>
      </c>
      <c r="U16" s="76" t="str">
        <f t="shared" si="5"/>
        <v>not desired</v>
      </c>
      <c r="V16" s="76" t="str">
        <f t="shared" si="6"/>
        <v>not desired</v>
      </c>
      <c r="W16" s="76" t="str">
        <f t="shared" si="7"/>
        <v>not desired</v>
      </c>
      <c r="X16" s="76" t="str">
        <f t="shared" si="8"/>
        <v>not desired</v>
      </c>
      <c r="Y16" s="76" t="str">
        <f t="shared" si="9"/>
        <v>not desired</v>
      </c>
      <c r="Z16" s="76" t="str">
        <f t="shared" si="10"/>
        <v>not desired</v>
      </c>
      <c r="AA16" s="76" t="str">
        <f t="shared" si="11"/>
        <v>not desired</v>
      </c>
    </row>
    <row r="17" spans="1:27" s="41" customFormat="1" ht="66" customHeight="1" x14ac:dyDescent="0.25">
      <c r="A17" s="12">
        <v>2.14</v>
      </c>
      <c r="B17" s="12" t="s">
        <v>65</v>
      </c>
      <c r="C17" s="44"/>
      <c r="D17" s="89" t="str">
        <f t="shared" si="0"/>
        <v>not desired</v>
      </c>
      <c r="E17" s="90">
        <v>1</v>
      </c>
      <c r="F17" s="91">
        <v>0.67</v>
      </c>
      <c r="G17" s="91">
        <v>0.67</v>
      </c>
      <c r="H17" s="92">
        <v>0.33</v>
      </c>
      <c r="I17" s="92">
        <v>0.33</v>
      </c>
      <c r="J17" s="94">
        <v>0.67</v>
      </c>
      <c r="K17" s="94">
        <v>0.67</v>
      </c>
      <c r="L17" s="96">
        <v>0.67</v>
      </c>
      <c r="M17" s="96">
        <v>0.67</v>
      </c>
      <c r="N17" s="95">
        <v>1</v>
      </c>
      <c r="O17" s="96">
        <v>0.67</v>
      </c>
      <c r="Q17" s="76" t="str">
        <f t="shared" si="1"/>
        <v>not desired</v>
      </c>
      <c r="R17" s="76" t="str">
        <f t="shared" si="2"/>
        <v>not desired</v>
      </c>
      <c r="S17" s="76" t="str">
        <f t="shared" si="3"/>
        <v>not desired</v>
      </c>
      <c r="T17" s="76" t="str">
        <f t="shared" si="4"/>
        <v>not desired</v>
      </c>
      <c r="U17" s="76" t="str">
        <f t="shared" si="5"/>
        <v>not desired</v>
      </c>
      <c r="V17" s="76" t="str">
        <f t="shared" si="6"/>
        <v>not desired</v>
      </c>
      <c r="W17" s="76" t="str">
        <f t="shared" si="7"/>
        <v>not desired</v>
      </c>
      <c r="X17" s="76" t="str">
        <f t="shared" si="8"/>
        <v>not desired</v>
      </c>
      <c r="Y17" s="76" t="str">
        <f t="shared" si="9"/>
        <v>not desired</v>
      </c>
      <c r="Z17" s="76" t="str">
        <f t="shared" si="10"/>
        <v>not desired</v>
      </c>
      <c r="AA17" s="76" t="str">
        <f t="shared" si="11"/>
        <v>not desired</v>
      </c>
    </row>
    <row r="18" spans="1:27" s="41" customFormat="1" ht="66" customHeight="1" thickBot="1" x14ac:dyDescent="0.3">
      <c r="A18" s="12">
        <v>2.15</v>
      </c>
      <c r="B18" s="12" t="s">
        <v>66</v>
      </c>
      <c r="C18" s="44"/>
      <c r="D18" s="89" t="str">
        <f t="shared" si="0"/>
        <v>not desired</v>
      </c>
      <c r="E18" s="60">
        <v>0.33</v>
      </c>
      <c r="F18" s="60">
        <v>0.33</v>
      </c>
      <c r="G18" s="60">
        <v>0.33</v>
      </c>
      <c r="H18" s="94">
        <v>0.67</v>
      </c>
      <c r="I18" s="92">
        <v>0.33</v>
      </c>
      <c r="J18" s="94">
        <v>0.67</v>
      </c>
      <c r="K18" s="94">
        <v>0.67</v>
      </c>
      <c r="L18" s="96">
        <v>0.67</v>
      </c>
      <c r="M18" s="92">
        <v>0.33</v>
      </c>
      <c r="N18" s="96">
        <v>0.67</v>
      </c>
      <c r="O18" s="95">
        <v>1</v>
      </c>
      <c r="Q18" s="76" t="str">
        <f t="shared" si="1"/>
        <v>not desired</v>
      </c>
      <c r="R18" s="76" t="str">
        <f t="shared" si="2"/>
        <v>not desired</v>
      </c>
      <c r="S18" s="76" t="str">
        <f t="shared" si="3"/>
        <v>not desired</v>
      </c>
      <c r="T18" s="76" t="str">
        <f t="shared" si="4"/>
        <v>not desired</v>
      </c>
      <c r="U18" s="76" t="str">
        <f t="shared" si="5"/>
        <v>not desired</v>
      </c>
      <c r="V18" s="76" t="str">
        <f t="shared" si="6"/>
        <v>not desired</v>
      </c>
      <c r="W18" s="76" t="str">
        <f t="shared" si="7"/>
        <v>not desired</v>
      </c>
      <c r="X18" s="76" t="str">
        <f t="shared" si="8"/>
        <v>not desired</v>
      </c>
      <c r="Y18" s="76" t="str">
        <f t="shared" si="9"/>
        <v>not desired</v>
      </c>
      <c r="Z18" s="76" t="str">
        <f t="shared" si="10"/>
        <v>not desired</v>
      </c>
      <c r="AA18" s="76" t="str">
        <f t="shared" si="11"/>
        <v>not desired</v>
      </c>
    </row>
    <row r="19" spans="1:27" ht="59.25" hidden="1" customHeight="1" x14ac:dyDescent="0.35">
      <c r="B19" s="79" t="s">
        <v>26</v>
      </c>
      <c r="C19" s="34">
        <f>SUM(D4:D18)</f>
        <v>0</v>
      </c>
      <c r="D19" s="35"/>
      <c r="E19" s="41"/>
      <c r="F19" s="41"/>
      <c r="G19" s="41"/>
      <c r="H19" s="75"/>
      <c r="I19" s="75"/>
      <c r="J19" s="75"/>
      <c r="K19" s="75"/>
      <c r="L19" s="75"/>
      <c r="M19" s="75"/>
      <c r="N19" s="75"/>
      <c r="O19" s="75"/>
      <c r="Q19" s="35"/>
      <c r="R19" s="35"/>
      <c r="S19" s="35"/>
      <c r="T19" s="35"/>
      <c r="U19" s="35"/>
      <c r="V19" s="35"/>
      <c r="W19" s="35"/>
      <c r="X19" s="35"/>
      <c r="Y19" s="35"/>
      <c r="Z19" s="35"/>
      <c r="AA19" s="35"/>
    </row>
    <row r="20" spans="1:27" ht="59.25" hidden="1" customHeight="1" x14ac:dyDescent="0.35">
      <c r="B20" s="79" t="s">
        <v>27</v>
      </c>
      <c r="C20" s="34">
        <f>COUNTIF(C4:C18,"essential")</f>
        <v>0</v>
      </c>
      <c r="D20" s="35"/>
      <c r="Q20" s="80">
        <f>SUM(Q4:Q18)</f>
        <v>0</v>
      </c>
      <c r="R20" s="72">
        <f t="shared" ref="R20:AA20" si="12">SUM(R4:R18)</f>
        <v>0</v>
      </c>
      <c r="S20" s="72">
        <f t="shared" si="12"/>
        <v>0</v>
      </c>
      <c r="T20" s="72">
        <f t="shared" si="12"/>
        <v>0</v>
      </c>
      <c r="U20" s="72">
        <f t="shared" si="12"/>
        <v>0</v>
      </c>
      <c r="V20" s="72">
        <f t="shared" si="12"/>
        <v>0</v>
      </c>
      <c r="W20" s="72">
        <f t="shared" si="12"/>
        <v>0</v>
      </c>
      <c r="X20" s="72">
        <f t="shared" si="12"/>
        <v>0</v>
      </c>
      <c r="Y20" s="72">
        <f t="shared" si="12"/>
        <v>0</v>
      </c>
      <c r="Z20" s="72">
        <f t="shared" si="12"/>
        <v>0</v>
      </c>
      <c r="AA20" s="72">
        <f t="shared" si="12"/>
        <v>0</v>
      </c>
    </row>
    <row r="21" spans="1:27" ht="59.25" hidden="1" customHeight="1" thickBot="1" x14ac:dyDescent="0.4">
      <c r="B21" s="81"/>
      <c r="C21" s="34"/>
      <c r="D21" s="35"/>
      <c r="Q21" s="72"/>
      <c r="R21" s="72"/>
      <c r="S21" s="72"/>
      <c r="T21" s="72"/>
      <c r="U21" s="72"/>
      <c r="V21" s="72"/>
      <c r="W21" s="72"/>
      <c r="X21" s="72"/>
      <c r="Y21" s="72"/>
      <c r="Z21" s="72"/>
      <c r="AA21" s="72"/>
    </row>
    <row r="22" spans="1:27" ht="34.5" customHeight="1" thickBot="1" x14ac:dyDescent="0.3">
      <c r="A22" s="147" t="s">
        <v>108</v>
      </c>
      <c r="B22" s="148"/>
      <c r="C22" s="82"/>
      <c r="D22" s="83"/>
      <c r="E22" s="83"/>
      <c r="F22" s="83"/>
      <c r="G22" s="83"/>
      <c r="H22" s="83"/>
      <c r="I22" s="83"/>
      <c r="J22" s="83"/>
      <c r="K22" s="83"/>
      <c r="L22" s="83"/>
      <c r="M22" s="83"/>
      <c r="N22" s="83"/>
      <c r="O22" s="83"/>
      <c r="P22" s="83"/>
      <c r="Q22" s="84" t="e">
        <f>Q20/$C$19</f>
        <v>#DIV/0!</v>
      </c>
      <c r="R22" s="85" t="e">
        <f t="shared" ref="R22:AA22" si="13">R20/$C$19</f>
        <v>#DIV/0!</v>
      </c>
      <c r="S22" s="85" t="e">
        <f t="shared" si="13"/>
        <v>#DIV/0!</v>
      </c>
      <c r="T22" s="85" t="e">
        <f t="shared" si="13"/>
        <v>#DIV/0!</v>
      </c>
      <c r="U22" s="85" t="e">
        <f t="shared" si="13"/>
        <v>#DIV/0!</v>
      </c>
      <c r="V22" s="85" t="e">
        <f t="shared" si="13"/>
        <v>#DIV/0!</v>
      </c>
      <c r="W22" s="85" t="e">
        <f t="shared" si="13"/>
        <v>#DIV/0!</v>
      </c>
      <c r="X22" s="85" t="e">
        <f t="shared" si="13"/>
        <v>#DIV/0!</v>
      </c>
      <c r="Y22" s="85" t="e">
        <f t="shared" si="13"/>
        <v>#DIV/0!</v>
      </c>
      <c r="Z22" s="85" t="e">
        <f t="shared" si="13"/>
        <v>#DIV/0!</v>
      </c>
      <c r="AA22" s="86" t="e">
        <f t="shared" si="13"/>
        <v>#DIV/0!</v>
      </c>
    </row>
    <row r="23" spans="1:27" ht="34.5" customHeight="1" x14ac:dyDescent="0.25">
      <c r="A23" s="147" t="s">
        <v>168</v>
      </c>
      <c r="B23" s="148"/>
      <c r="C23" s="82">
        <f>COUNTIF(C4:C18,"very desirable")</f>
        <v>0</v>
      </c>
      <c r="D23" s="83">
        <f t="shared" ref="D23:P23" si="14">COUNTIF(D4:D18,"essential")</f>
        <v>0</v>
      </c>
      <c r="E23" s="83">
        <f t="shared" si="14"/>
        <v>0</v>
      </c>
      <c r="F23" s="83">
        <f t="shared" si="14"/>
        <v>0</v>
      </c>
      <c r="G23" s="83">
        <f t="shared" si="14"/>
        <v>0</v>
      </c>
      <c r="H23" s="83">
        <f t="shared" si="14"/>
        <v>0</v>
      </c>
      <c r="I23" s="83">
        <f t="shared" si="14"/>
        <v>0</v>
      </c>
      <c r="J23" s="83">
        <f t="shared" si="14"/>
        <v>0</v>
      </c>
      <c r="K23" s="83">
        <f t="shared" si="14"/>
        <v>0</v>
      </c>
      <c r="L23" s="83">
        <f t="shared" si="14"/>
        <v>0</v>
      </c>
      <c r="M23" s="83">
        <f t="shared" si="14"/>
        <v>0</v>
      </c>
      <c r="N23" s="83">
        <f t="shared" si="14"/>
        <v>0</v>
      </c>
      <c r="O23" s="83">
        <f t="shared" si="14"/>
        <v>0</v>
      </c>
      <c r="P23" s="83">
        <f t="shared" si="14"/>
        <v>0</v>
      </c>
      <c r="Q23" s="83">
        <f t="shared" ref="Q23:AA23" si="15">COUNTIF(Q4:Q18,1)</f>
        <v>0</v>
      </c>
      <c r="R23" s="83">
        <f t="shared" si="15"/>
        <v>0</v>
      </c>
      <c r="S23" s="83">
        <f t="shared" si="15"/>
        <v>0</v>
      </c>
      <c r="T23" s="83">
        <f t="shared" si="15"/>
        <v>0</v>
      </c>
      <c r="U23" s="83">
        <f t="shared" si="15"/>
        <v>0</v>
      </c>
      <c r="V23" s="83">
        <f t="shared" si="15"/>
        <v>0</v>
      </c>
      <c r="W23" s="83">
        <f t="shared" si="15"/>
        <v>0</v>
      </c>
      <c r="X23" s="83">
        <f t="shared" si="15"/>
        <v>0</v>
      </c>
      <c r="Y23" s="83">
        <f t="shared" si="15"/>
        <v>0</v>
      </c>
      <c r="Z23" s="83">
        <f t="shared" si="15"/>
        <v>0</v>
      </c>
      <c r="AA23" s="83">
        <f t="shared" si="15"/>
        <v>0</v>
      </c>
    </row>
    <row r="24" spans="1:27" ht="69" customHeight="1" x14ac:dyDescent="0.25">
      <c r="A24" s="149" t="s">
        <v>169</v>
      </c>
      <c r="B24" s="148"/>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row>
    <row r="25" spans="1:27" ht="28.5" customHeight="1" x14ac:dyDescent="0.25">
      <c r="B25" s="87"/>
      <c r="C25" s="88"/>
      <c r="D25" s="88"/>
      <c r="E25" s="88"/>
      <c r="F25" s="88"/>
      <c r="G25" s="88"/>
      <c r="H25" s="88"/>
      <c r="I25" s="88"/>
      <c r="J25" s="88"/>
      <c r="K25" s="88"/>
      <c r="L25" s="88"/>
      <c r="M25" s="88"/>
      <c r="N25" s="88"/>
      <c r="O25" s="88"/>
      <c r="P25" s="88"/>
      <c r="Q25" s="88"/>
      <c r="R25" s="88"/>
      <c r="S25" s="88"/>
      <c r="T25" s="88"/>
      <c r="U25" s="88"/>
      <c r="V25" s="88"/>
      <c r="W25" s="88"/>
      <c r="X25" s="88"/>
      <c r="Y25" s="88"/>
      <c r="Z25" s="88"/>
      <c r="AA25" s="88"/>
    </row>
    <row r="26" spans="1:27" ht="34.5" customHeight="1" x14ac:dyDescent="0.25">
      <c r="C26" s="34"/>
      <c r="D26" s="35"/>
      <c r="Q26" s="35"/>
      <c r="R26" s="35"/>
      <c r="S26" s="35"/>
      <c r="T26" s="35"/>
      <c r="U26" s="35"/>
      <c r="V26" s="35"/>
      <c r="W26" s="35"/>
      <c r="X26" s="35"/>
      <c r="Y26" s="35"/>
      <c r="Z26" s="35"/>
      <c r="AA26" s="35"/>
    </row>
  </sheetData>
  <sheetProtection password="EDF9" sheet="1" objects="1" scenarios="1" formatCells="0" formatColumns="0" formatRows="0" insertColumns="0" insertRows="0" deleteColumns="0" deleteRows="0"/>
  <mergeCells count="5">
    <mergeCell ref="A3:B3"/>
    <mergeCell ref="A22:B22"/>
    <mergeCell ref="A23:B23"/>
    <mergeCell ref="A24:AA24"/>
    <mergeCell ref="E2:O2"/>
  </mergeCells>
  <conditionalFormatting sqref="Q4:AA18">
    <cfRule type="colorScale" priority="4">
      <colorScale>
        <cfvo type="min"/>
        <cfvo type="percentile" val="50"/>
        <cfvo type="max"/>
        <color rgb="FFF8696B"/>
        <color rgb="FFFFEB84"/>
        <color rgb="FF63BE7B"/>
      </colorScale>
    </cfRule>
  </conditionalFormatting>
  <conditionalFormatting sqref="Q22:AA22">
    <cfRule type="colorScale" priority="18">
      <colorScale>
        <cfvo type="min"/>
        <cfvo type="percentile" val="50"/>
        <cfvo type="max"/>
        <color rgb="FFF8696B"/>
        <color rgb="FFFFEB84"/>
        <color rgb="FF63BE7B"/>
      </colorScale>
    </cfRule>
  </conditionalFormatting>
  <dataValidations count="2">
    <dataValidation type="list" allowBlank="1" showInputMessage="1" showErrorMessage="1" sqref="C14">
      <formula1>$AE$5:$AE$8</formula1>
    </dataValidation>
    <dataValidation type="list" allowBlank="1" showInputMessage="1" showErrorMessage="1" sqref="C4 C5 C6 C7 C8 C9 C10 C11 C12 C13 C18 C17 C16 C15">
      <formula1>$AE$5:$AE$8</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84"/>
  <sheetViews>
    <sheetView zoomScale="80" zoomScaleNormal="80" workbookViewId="0">
      <pane xSplit="1" ySplit="3" topLeftCell="B22" activePane="bottomRight" state="frozen"/>
      <selection pane="topRight" activeCell="B1" sqref="B1"/>
      <selection pane="bottomLeft" activeCell="A4" sqref="A4"/>
      <selection pane="bottomRight" activeCell="R25" sqref="R25"/>
    </sheetView>
  </sheetViews>
  <sheetFormatPr defaultRowHeight="15" x14ac:dyDescent="0.25"/>
  <cols>
    <col min="1" max="1" width="5.42578125" style="33" customWidth="1"/>
    <col min="2" max="2" width="7" style="33" customWidth="1"/>
    <col min="3" max="3" width="62.85546875" style="33" customWidth="1"/>
    <col min="4" max="4" width="12" style="33" customWidth="1"/>
    <col min="5" max="7" width="9" style="33" hidden="1" customWidth="1"/>
    <col min="8" max="8" width="10.5703125" style="33" hidden="1" customWidth="1"/>
    <col min="9" max="9" width="11.28515625" style="33" hidden="1" customWidth="1"/>
    <col min="10" max="10" width="9" style="33" hidden="1" customWidth="1"/>
    <col min="11" max="11" width="14" style="33" hidden="1" customWidth="1"/>
    <col min="12" max="12" width="10.28515625" style="33" hidden="1" customWidth="1"/>
    <col min="13" max="13" width="12.140625" style="33" hidden="1" customWidth="1"/>
    <col min="14" max="14" width="9" style="33" hidden="1" customWidth="1"/>
    <col min="15" max="15" width="10.28515625" style="33" hidden="1" customWidth="1"/>
    <col min="16" max="16" width="13" style="33" hidden="1" customWidth="1"/>
    <col min="17" max="17" width="9" style="33" hidden="1" customWidth="1"/>
    <col min="18" max="18" width="14.85546875" style="33" customWidth="1"/>
    <col min="19" max="25" width="11.42578125" style="33" customWidth="1"/>
    <col min="26" max="26" width="14" style="33" customWidth="1"/>
    <col min="27" max="27" width="11.42578125" style="33" customWidth="1"/>
    <col min="28" max="28" width="13.28515625" style="33" customWidth="1"/>
    <col min="29" max="52" width="0" style="33" hidden="1" customWidth="1"/>
    <col min="53" max="16384" width="9.140625" style="33"/>
  </cols>
  <sheetData>
    <row r="1" spans="1:52" s="52" customFormat="1" ht="34.5" customHeight="1" x14ac:dyDescent="0.35">
      <c r="B1" s="107" t="s">
        <v>104</v>
      </c>
      <c r="C1" s="108"/>
      <c r="D1" s="109"/>
      <c r="E1" s="51"/>
      <c r="R1" s="110"/>
      <c r="S1" s="110"/>
      <c r="T1" s="110"/>
      <c r="U1" s="110"/>
      <c r="V1" s="110"/>
      <c r="W1" s="110"/>
      <c r="X1" s="110"/>
      <c r="Y1" s="110"/>
      <c r="Z1" s="110"/>
      <c r="AA1" s="110"/>
      <c r="AB1" s="110"/>
      <c r="AD1" s="111" t="s">
        <v>30</v>
      </c>
      <c r="AP1" s="111" t="s">
        <v>31</v>
      </c>
    </row>
    <row r="2" spans="1:52" s="52" customFormat="1" ht="49.5" customHeight="1" x14ac:dyDescent="0.35">
      <c r="B2" s="158" t="s">
        <v>105</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D2" s="111"/>
      <c r="AP2" s="111"/>
    </row>
    <row r="3" spans="1:52" s="115" customFormat="1" ht="94.5" customHeight="1" x14ac:dyDescent="0.35">
      <c r="A3" s="112"/>
      <c r="B3" s="11"/>
      <c r="C3" s="11" t="s">
        <v>99</v>
      </c>
      <c r="D3" s="40" t="s">
        <v>2</v>
      </c>
      <c r="E3" s="113" t="s">
        <v>151</v>
      </c>
      <c r="F3" s="41" t="s">
        <v>152</v>
      </c>
      <c r="G3" s="41" t="s">
        <v>153</v>
      </c>
      <c r="H3" s="41" t="s">
        <v>154</v>
      </c>
      <c r="I3" s="41" t="s">
        <v>17</v>
      </c>
      <c r="J3" s="41" t="s">
        <v>155</v>
      </c>
      <c r="K3" s="41" t="s">
        <v>19</v>
      </c>
      <c r="L3" s="41" t="s">
        <v>20</v>
      </c>
      <c r="M3" s="41" t="s">
        <v>21</v>
      </c>
      <c r="N3" s="41" t="s">
        <v>156</v>
      </c>
      <c r="O3" s="41" t="s">
        <v>23</v>
      </c>
      <c r="P3" s="41" t="s">
        <v>24</v>
      </c>
      <c r="Q3" s="114"/>
      <c r="R3" s="42" t="s">
        <v>25</v>
      </c>
      <c r="S3" s="42" t="s">
        <v>15</v>
      </c>
      <c r="T3" s="42" t="s">
        <v>150</v>
      </c>
      <c r="U3" s="42" t="s">
        <v>17</v>
      </c>
      <c r="V3" s="42" t="s">
        <v>18</v>
      </c>
      <c r="W3" s="42" t="s">
        <v>19</v>
      </c>
      <c r="X3" s="42" t="s">
        <v>20</v>
      </c>
      <c r="Y3" s="42" t="s">
        <v>21</v>
      </c>
      <c r="Z3" s="42" t="s">
        <v>22</v>
      </c>
      <c r="AA3" s="42" t="s">
        <v>23</v>
      </c>
      <c r="AB3" s="42" t="s">
        <v>24</v>
      </c>
      <c r="AD3" s="116" t="s">
        <v>25</v>
      </c>
      <c r="AE3" s="116" t="s">
        <v>15</v>
      </c>
      <c r="AF3" s="116" t="s">
        <v>16</v>
      </c>
      <c r="AG3" s="116" t="s">
        <v>17</v>
      </c>
      <c r="AH3" s="116" t="s">
        <v>18</v>
      </c>
      <c r="AI3" s="116" t="s">
        <v>19</v>
      </c>
      <c r="AJ3" s="116" t="s">
        <v>20</v>
      </c>
      <c r="AK3" s="116" t="s">
        <v>21</v>
      </c>
      <c r="AL3" s="116" t="s">
        <v>22</v>
      </c>
      <c r="AM3" s="116" t="s">
        <v>23</v>
      </c>
      <c r="AN3" s="116" t="s">
        <v>24</v>
      </c>
      <c r="AP3" s="116" t="s">
        <v>25</v>
      </c>
      <c r="AQ3" s="116" t="s">
        <v>15</v>
      </c>
      <c r="AR3" s="116" t="s">
        <v>16</v>
      </c>
      <c r="AS3" s="116" t="s">
        <v>17</v>
      </c>
      <c r="AT3" s="116" t="s">
        <v>18</v>
      </c>
      <c r="AU3" s="116" t="s">
        <v>19</v>
      </c>
      <c r="AV3" s="116" t="s">
        <v>20</v>
      </c>
      <c r="AW3" s="116" t="s">
        <v>21</v>
      </c>
      <c r="AX3" s="116" t="s">
        <v>22</v>
      </c>
      <c r="AY3" s="116" t="s">
        <v>23</v>
      </c>
      <c r="AZ3" s="116" t="s">
        <v>24</v>
      </c>
    </row>
    <row r="4" spans="1:52" s="41" customFormat="1" ht="111.75" customHeight="1" x14ac:dyDescent="0.25">
      <c r="A4" s="155" t="s">
        <v>97</v>
      </c>
      <c r="B4" s="117">
        <v>3.1</v>
      </c>
      <c r="C4" s="12" t="s">
        <v>84</v>
      </c>
      <c r="D4" s="44"/>
      <c r="E4" s="98" t="str">
        <f>IF(D4="fully",1,IF(D4="to some extent",0.67,IF(D4="poorly",0.33,IF(D4="not at all",0,"don't know"))))</f>
        <v>don't know</v>
      </c>
      <c r="F4" s="99">
        <v>1</v>
      </c>
      <c r="G4" s="100"/>
      <c r="H4" s="100"/>
      <c r="I4" s="97"/>
      <c r="J4" s="97"/>
      <c r="K4" s="97"/>
      <c r="L4" s="97"/>
      <c r="M4" s="97"/>
      <c r="N4" s="97"/>
      <c r="O4" s="97"/>
      <c r="P4" s="97"/>
      <c r="Q4" s="12"/>
      <c r="R4" s="119" t="str">
        <f>IF(E4="don't know","not known",($E4*F4))</f>
        <v>not known</v>
      </c>
      <c r="S4" s="119" t="s">
        <v>38</v>
      </c>
      <c r="T4" s="119" t="s">
        <v>38</v>
      </c>
      <c r="U4" s="119" t="s">
        <v>38</v>
      </c>
      <c r="V4" s="119" t="s">
        <v>38</v>
      </c>
      <c r="W4" s="119" t="s">
        <v>38</v>
      </c>
      <c r="X4" s="119" t="s">
        <v>38</v>
      </c>
      <c r="Y4" s="119" t="s">
        <v>38</v>
      </c>
      <c r="Z4" s="119" t="s">
        <v>38</v>
      </c>
      <c r="AA4" s="119" t="s">
        <v>38</v>
      </c>
      <c r="AB4" s="119" t="s">
        <v>38</v>
      </c>
      <c r="AD4" s="72">
        <f>IF(R4="Does not affect ability to use this method", "Does not affect ability to use this method",IF(F4=1, 0, IF( AND( R4&gt;0, F4=0.5), 0,1)))</f>
        <v>0</v>
      </c>
      <c r="AE4" s="72" t="str">
        <f t="shared" ref="AE4:AN19" si="0">IF(S4="Does not affect ability to use this method", "Does not affect ability to use this method",IF(G4=1, 0, IF( AND( S4&gt;0, G4=0.5), 0,1)))</f>
        <v>Does not affect ability to use this method</v>
      </c>
      <c r="AF4" s="72" t="str">
        <f t="shared" si="0"/>
        <v>Does not affect ability to use this method</v>
      </c>
      <c r="AG4" s="72" t="str">
        <f t="shared" si="0"/>
        <v>Does not affect ability to use this method</v>
      </c>
      <c r="AH4" s="72" t="str">
        <f t="shared" si="0"/>
        <v>Does not affect ability to use this method</v>
      </c>
      <c r="AI4" s="72" t="str">
        <f t="shared" si="0"/>
        <v>Does not affect ability to use this method</v>
      </c>
      <c r="AJ4" s="72" t="str">
        <f t="shared" si="0"/>
        <v>Does not affect ability to use this method</v>
      </c>
      <c r="AK4" s="72" t="str">
        <f t="shared" si="0"/>
        <v>Does not affect ability to use this method</v>
      </c>
      <c r="AL4" s="72" t="str">
        <f t="shared" si="0"/>
        <v>Does not affect ability to use this method</v>
      </c>
      <c r="AM4" s="72" t="str">
        <f t="shared" si="0"/>
        <v>Does not affect ability to use this method</v>
      </c>
      <c r="AN4" s="72" t="str">
        <f t="shared" si="0"/>
        <v>Does not affect ability to use this method</v>
      </c>
      <c r="AO4" s="72"/>
      <c r="AP4" s="72">
        <f>IF(AD4="Does not affect ability to use this method", "Does not affect ability to use this method",IF(F4=0.5, 0, IF( AND( R4&gt;0, F4=1), 0,1)))</f>
        <v>0</v>
      </c>
      <c r="AQ4" s="72" t="str">
        <f t="shared" ref="AQ4:AZ19" si="1">IF(AE4="Does not affect ability to use this method", "Does not affect ability to use this method",IF(G4=0.5, 0, IF( AND( S4&gt;0, G4=1), 0,1)))</f>
        <v>Does not affect ability to use this method</v>
      </c>
      <c r="AR4" s="72" t="str">
        <f t="shared" si="1"/>
        <v>Does not affect ability to use this method</v>
      </c>
      <c r="AS4" s="72" t="str">
        <f t="shared" si="1"/>
        <v>Does not affect ability to use this method</v>
      </c>
      <c r="AT4" s="72" t="str">
        <f t="shared" si="1"/>
        <v>Does not affect ability to use this method</v>
      </c>
      <c r="AU4" s="72" t="str">
        <f t="shared" si="1"/>
        <v>Does not affect ability to use this method</v>
      </c>
      <c r="AV4" s="72" t="str">
        <f t="shared" si="1"/>
        <v>Does not affect ability to use this method</v>
      </c>
      <c r="AW4" s="72" t="str">
        <f t="shared" si="1"/>
        <v>Does not affect ability to use this method</v>
      </c>
      <c r="AX4" s="72" t="str">
        <f t="shared" si="1"/>
        <v>Does not affect ability to use this method</v>
      </c>
      <c r="AY4" s="72" t="str">
        <f t="shared" si="1"/>
        <v>Does not affect ability to use this method</v>
      </c>
      <c r="AZ4" s="72" t="str">
        <f t="shared" si="1"/>
        <v>Does not affect ability to use this method</v>
      </c>
    </row>
    <row r="5" spans="1:52" s="41" customFormat="1" ht="95.25" customHeight="1" x14ac:dyDescent="0.25">
      <c r="A5" s="155"/>
      <c r="B5" s="117">
        <v>3.2</v>
      </c>
      <c r="C5" s="12" t="s">
        <v>86</v>
      </c>
      <c r="D5" s="44"/>
      <c r="E5" s="98" t="str">
        <f>IF(D5="&gt;30",1,IF(D5="&lt;30",0,"don't know"))</f>
        <v>don't know</v>
      </c>
      <c r="F5" s="99">
        <v>1</v>
      </c>
      <c r="G5" s="99">
        <v>1</v>
      </c>
      <c r="H5" s="99">
        <v>1</v>
      </c>
      <c r="I5" s="97"/>
      <c r="J5" s="97"/>
      <c r="K5" s="97"/>
      <c r="L5" s="97"/>
      <c r="M5" s="97"/>
      <c r="N5" s="100"/>
      <c r="O5" s="97"/>
      <c r="P5" s="97"/>
      <c r="Q5" s="12"/>
      <c r="R5" s="119" t="str">
        <f t="shared" ref="R5:T8" si="2">IF($E5="don't know","not known",($E5*F5))</f>
        <v>not known</v>
      </c>
      <c r="S5" s="119" t="str">
        <f t="shared" si="2"/>
        <v>not known</v>
      </c>
      <c r="T5" s="119" t="str">
        <f t="shared" si="2"/>
        <v>not known</v>
      </c>
      <c r="U5" s="119" t="s">
        <v>38</v>
      </c>
      <c r="V5" s="119" t="s">
        <v>38</v>
      </c>
      <c r="W5" s="119" t="s">
        <v>38</v>
      </c>
      <c r="X5" s="119" t="s">
        <v>38</v>
      </c>
      <c r="Y5" s="119" t="s">
        <v>38</v>
      </c>
      <c r="Z5" s="119" t="s">
        <v>38</v>
      </c>
      <c r="AA5" s="119" t="s">
        <v>38</v>
      </c>
      <c r="AB5" s="119" t="s">
        <v>38</v>
      </c>
      <c r="AD5" s="72">
        <f t="shared" ref="AD5:AN23" si="3">IF(R5="Does not affect ability to use this method", "Does not affect ability to use this method",IF(F5=1, 0, IF( AND( R5&gt;0, F5=0.5), 0,1)))</f>
        <v>0</v>
      </c>
      <c r="AE5" s="72">
        <f t="shared" si="0"/>
        <v>0</v>
      </c>
      <c r="AF5" s="72">
        <f t="shared" si="0"/>
        <v>0</v>
      </c>
      <c r="AG5" s="72" t="str">
        <f t="shared" si="0"/>
        <v>Does not affect ability to use this method</v>
      </c>
      <c r="AH5" s="72" t="str">
        <f t="shared" si="0"/>
        <v>Does not affect ability to use this method</v>
      </c>
      <c r="AI5" s="72" t="str">
        <f t="shared" si="0"/>
        <v>Does not affect ability to use this method</v>
      </c>
      <c r="AJ5" s="72" t="str">
        <f t="shared" si="0"/>
        <v>Does not affect ability to use this method</v>
      </c>
      <c r="AK5" s="72" t="str">
        <f t="shared" si="0"/>
        <v>Does not affect ability to use this method</v>
      </c>
      <c r="AL5" s="72" t="str">
        <f t="shared" si="0"/>
        <v>Does not affect ability to use this method</v>
      </c>
      <c r="AM5" s="72" t="str">
        <f t="shared" si="0"/>
        <v>Does not affect ability to use this method</v>
      </c>
      <c r="AN5" s="72" t="str">
        <f t="shared" si="0"/>
        <v>Does not affect ability to use this method</v>
      </c>
      <c r="AO5" s="72"/>
      <c r="AP5" s="72">
        <f t="shared" ref="AP5:AZ22" si="4">IF(AD5="Does not affect ability to use this method", "Does not affect ability to use this method",IF(F5=0.5, 0, IF( AND( R5&gt;0, F5=1), 0,1)))</f>
        <v>0</v>
      </c>
      <c r="AQ5" s="72">
        <f t="shared" si="1"/>
        <v>0</v>
      </c>
      <c r="AR5" s="72">
        <f t="shared" si="1"/>
        <v>0</v>
      </c>
      <c r="AS5" s="72" t="str">
        <f t="shared" si="1"/>
        <v>Does not affect ability to use this method</v>
      </c>
      <c r="AT5" s="72" t="str">
        <f t="shared" si="1"/>
        <v>Does not affect ability to use this method</v>
      </c>
      <c r="AU5" s="72" t="str">
        <f t="shared" si="1"/>
        <v>Does not affect ability to use this method</v>
      </c>
      <c r="AV5" s="72" t="str">
        <f t="shared" si="1"/>
        <v>Does not affect ability to use this method</v>
      </c>
      <c r="AW5" s="72" t="str">
        <f t="shared" si="1"/>
        <v>Does not affect ability to use this method</v>
      </c>
      <c r="AX5" s="72" t="str">
        <f t="shared" si="1"/>
        <v>Does not affect ability to use this method</v>
      </c>
      <c r="AY5" s="72" t="str">
        <f t="shared" si="1"/>
        <v>Does not affect ability to use this method</v>
      </c>
      <c r="AZ5" s="72" t="str">
        <f t="shared" si="1"/>
        <v>Does not affect ability to use this method</v>
      </c>
    </row>
    <row r="6" spans="1:52" s="41" customFormat="1" ht="95.25" customHeight="1" x14ac:dyDescent="0.25">
      <c r="A6" s="155"/>
      <c r="B6" s="117">
        <v>3.3</v>
      </c>
      <c r="C6" s="12" t="s">
        <v>89</v>
      </c>
      <c r="D6" s="44"/>
      <c r="E6" s="98" t="str">
        <f>IF(D6="&gt;30",1, IF(D6="&lt;30",0,"don't know"))</f>
        <v>don't know</v>
      </c>
      <c r="F6" s="99">
        <v>1</v>
      </c>
      <c r="G6" s="99">
        <v>1</v>
      </c>
      <c r="H6" s="99">
        <v>1</v>
      </c>
      <c r="I6" s="101"/>
      <c r="J6" s="101"/>
      <c r="K6" s="101"/>
      <c r="L6" s="101"/>
      <c r="M6" s="101"/>
      <c r="N6" s="100"/>
      <c r="O6" s="101"/>
      <c r="P6" s="101"/>
      <c r="Q6" s="12"/>
      <c r="R6" s="119" t="str">
        <f t="shared" si="2"/>
        <v>not known</v>
      </c>
      <c r="S6" s="119" t="str">
        <f t="shared" si="2"/>
        <v>not known</v>
      </c>
      <c r="T6" s="119" t="str">
        <f t="shared" si="2"/>
        <v>not known</v>
      </c>
      <c r="U6" s="119" t="s">
        <v>38</v>
      </c>
      <c r="V6" s="119" t="s">
        <v>38</v>
      </c>
      <c r="W6" s="119" t="s">
        <v>38</v>
      </c>
      <c r="X6" s="119" t="s">
        <v>38</v>
      </c>
      <c r="Y6" s="119" t="s">
        <v>38</v>
      </c>
      <c r="Z6" s="119" t="s">
        <v>38</v>
      </c>
      <c r="AA6" s="119" t="s">
        <v>38</v>
      </c>
      <c r="AB6" s="119" t="s">
        <v>38</v>
      </c>
      <c r="AD6" s="72">
        <f t="shared" si="3"/>
        <v>0</v>
      </c>
      <c r="AE6" s="72">
        <f t="shared" si="0"/>
        <v>0</v>
      </c>
      <c r="AF6" s="72">
        <f t="shared" si="0"/>
        <v>0</v>
      </c>
      <c r="AG6" s="72" t="str">
        <f t="shared" si="0"/>
        <v>Does not affect ability to use this method</v>
      </c>
      <c r="AH6" s="72" t="str">
        <f t="shared" si="0"/>
        <v>Does not affect ability to use this method</v>
      </c>
      <c r="AI6" s="72" t="str">
        <f t="shared" si="0"/>
        <v>Does not affect ability to use this method</v>
      </c>
      <c r="AJ6" s="72" t="str">
        <f t="shared" si="0"/>
        <v>Does not affect ability to use this method</v>
      </c>
      <c r="AK6" s="72" t="str">
        <f t="shared" si="0"/>
        <v>Does not affect ability to use this method</v>
      </c>
      <c r="AL6" s="72" t="str">
        <f t="shared" si="0"/>
        <v>Does not affect ability to use this method</v>
      </c>
      <c r="AM6" s="72" t="str">
        <f t="shared" si="0"/>
        <v>Does not affect ability to use this method</v>
      </c>
      <c r="AN6" s="72" t="str">
        <f t="shared" si="0"/>
        <v>Does not affect ability to use this method</v>
      </c>
      <c r="AO6" s="72"/>
      <c r="AP6" s="72">
        <f t="shared" si="4"/>
        <v>0</v>
      </c>
      <c r="AQ6" s="72">
        <f t="shared" si="1"/>
        <v>0</v>
      </c>
      <c r="AR6" s="72">
        <f t="shared" si="1"/>
        <v>0</v>
      </c>
      <c r="AS6" s="72" t="str">
        <f t="shared" si="1"/>
        <v>Does not affect ability to use this method</v>
      </c>
      <c r="AT6" s="72" t="str">
        <f t="shared" si="1"/>
        <v>Does not affect ability to use this method</v>
      </c>
      <c r="AU6" s="72" t="str">
        <f t="shared" si="1"/>
        <v>Does not affect ability to use this method</v>
      </c>
      <c r="AV6" s="72" t="str">
        <f t="shared" si="1"/>
        <v>Does not affect ability to use this method</v>
      </c>
      <c r="AW6" s="72" t="str">
        <f t="shared" si="1"/>
        <v>Does not affect ability to use this method</v>
      </c>
      <c r="AX6" s="72" t="str">
        <f t="shared" si="1"/>
        <v>Does not affect ability to use this method</v>
      </c>
      <c r="AY6" s="72" t="str">
        <f t="shared" si="1"/>
        <v>Does not affect ability to use this method</v>
      </c>
      <c r="AZ6" s="72" t="str">
        <f t="shared" si="1"/>
        <v>Does not affect ability to use this method</v>
      </c>
    </row>
    <row r="7" spans="1:52" s="41" customFormat="1" ht="108.75" customHeight="1" x14ac:dyDescent="0.25">
      <c r="A7" s="155"/>
      <c r="B7" s="117">
        <v>3.4</v>
      </c>
      <c r="C7" s="12" t="s">
        <v>88</v>
      </c>
      <c r="D7" s="44"/>
      <c r="E7" s="98" t="str">
        <f>IF(D7="fully",1,IF(D7="to some extent",0.67,IF(D7="poorly",0.33,IF(D7="not at all",0,"don't know"))))</f>
        <v>don't know</v>
      </c>
      <c r="F7" s="99">
        <v>1</v>
      </c>
      <c r="G7" s="99">
        <v>1</v>
      </c>
      <c r="H7" s="99">
        <v>1</v>
      </c>
      <c r="I7" s="97"/>
      <c r="J7" s="97"/>
      <c r="K7" s="97"/>
      <c r="L7" s="100"/>
      <c r="M7" s="100"/>
      <c r="N7" s="100"/>
      <c r="O7" s="100"/>
      <c r="P7" s="100"/>
      <c r="Q7" s="13"/>
      <c r="R7" s="119" t="str">
        <f t="shared" si="2"/>
        <v>not known</v>
      </c>
      <c r="S7" s="119" t="str">
        <f t="shared" si="2"/>
        <v>not known</v>
      </c>
      <c r="T7" s="119" t="str">
        <f t="shared" si="2"/>
        <v>not known</v>
      </c>
      <c r="U7" s="119" t="s">
        <v>38</v>
      </c>
      <c r="V7" s="119" t="s">
        <v>38</v>
      </c>
      <c r="W7" s="119" t="s">
        <v>38</v>
      </c>
      <c r="X7" s="119" t="s">
        <v>38</v>
      </c>
      <c r="Y7" s="119" t="s">
        <v>38</v>
      </c>
      <c r="Z7" s="119" t="s">
        <v>38</v>
      </c>
      <c r="AA7" s="119" t="s">
        <v>38</v>
      </c>
      <c r="AB7" s="119" t="s">
        <v>38</v>
      </c>
      <c r="AD7" s="72">
        <f t="shared" si="3"/>
        <v>0</v>
      </c>
      <c r="AE7" s="72">
        <f t="shared" si="0"/>
        <v>0</v>
      </c>
      <c r="AF7" s="72">
        <f t="shared" si="0"/>
        <v>0</v>
      </c>
      <c r="AG7" s="72" t="str">
        <f t="shared" si="0"/>
        <v>Does not affect ability to use this method</v>
      </c>
      <c r="AH7" s="72" t="str">
        <f t="shared" si="0"/>
        <v>Does not affect ability to use this method</v>
      </c>
      <c r="AI7" s="72" t="str">
        <f t="shared" si="0"/>
        <v>Does not affect ability to use this method</v>
      </c>
      <c r="AJ7" s="72" t="str">
        <f t="shared" si="0"/>
        <v>Does not affect ability to use this method</v>
      </c>
      <c r="AK7" s="72" t="str">
        <f t="shared" si="0"/>
        <v>Does not affect ability to use this method</v>
      </c>
      <c r="AL7" s="72" t="str">
        <f t="shared" si="0"/>
        <v>Does not affect ability to use this method</v>
      </c>
      <c r="AM7" s="72" t="str">
        <f t="shared" si="0"/>
        <v>Does not affect ability to use this method</v>
      </c>
      <c r="AN7" s="72" t="str">
        <f t="shared" si="0"/>
        <v>Does not affect ability to use this method</v>
      </c>
      <c r="AO7" s="72"/>
      <c r="AP7" s="72">
        <f t="shared" si="4"/>
        <v>0</v>
      </c>
      <c r="AQ7" s="72">
        <f t="shared" si="1"/>
        <v>0</v>
      </c>
      <c r="AR7" s="72">
        <f t="shared" si="1"/>
        <v>0</v>
      </c>
      <c r="AS7" s="72" t="str">
        <f t="shared" si="1"/>
        <v>Does not affect ability to use this method</v>
      </c>
      <c r="AT7" s="72" t="str">
        <f t="shared" si="1"/>
        <v>Does not affect ability to use this method</v>
      </c>
      <c r="AU7" s="72" t="str">
        <f t="shared" si="1"/>
        <v>Does not affect ability to use this method</v>
      </c>
      <c r="AV7" s="72" t="str">
        <f t="shared" si="1"/>
        <v>Does not affect ability to use this method</v>
      </c>
      <c r="AW7" s="72" t="str">
        <f t="shared" si="1"/>
        <v>Does not affect ability to use this method</v>
      </c>
      <c r="AX7" s="72" t="str">
        <f t="shared" si="1"/>
        <v>Does not affect ability to use this method</v>
      </c>
      <c r="AY7" s="72" t="str">
        <f t="shared" si="1"/>
        <v>Does not affect ability to use this method</v>
      </c>
      <c r="AZ7" s="72" t="str">
        <f t="shared" si="1"/>
        <v>Does not affect ability to use this method</v>
      </c>
    </row>
    <row r="8" spans="1:52" s="41" customFormat="1" ht="95.25" customHeight="1" x14ac:dyDescent="0.25">
      <c r="A8" s="155"/>
      <c r="B8" s="117">
        <v>3.5</v>
      </c>
      <c r="C8" s="12" t="s">
        <v>87</v>
      </c>
      <c r="D8" s="44"/>
      <c r="E8" s="98" t="str">
        <f>IF(D8="fully",1,IF(D8="to some extent",0.67,IF(D8="poorly",0.33,IF(D8="not at all",0,"don't know"))))</f>
        <v>don't know</v>
      </c>
      <c r="F8" s="99">
        <v>1</v>
      </c>
      <c r="G8" s="99">
        <v>1</v>
      </c>
      <c r="H8" s="99">
        <v>1</v>
      </c>
      <c r="I8" s="97"/>
      <c r="J8" s="97"/>
      <c r="K8" s="97"/>
      <c r="L8" s="100"/>
      <c r="M8" s="100"/>
      <c r="N8" s="100"/>
      <c r="O8" s="100"/>
      <c r="P8" s="100"/>
      <c r="Q8" s="13"/>
      <c r="R8" s="119" t="str">
        <f t="shared" si="2"/>
        <v>not known</v>
      </c>
      <c r="S8" s="119" t="str">
        <f t="shared" si="2"/>
        <v>not known</v>
      </c>
      <c r="T8" s="119" t="str">
        <f t="shared" si="2"/>
        <v>not known</v>
      </c>
      <c r="U8" s="119" t="s">
        <v>38</v>
      </c>
      <c r="V8" s="119" t="s">
        <v>38</v>
      </c>
      <c r="W8" s="119" t="s">
        <v>38</v>
      </c>
      <c r="X8" s="119" t="s">
        <v>38</v>
      </c>
      <c r="Y8" s="119" t="s">
        <v>38</v>
      </c>
      <c r="Z8" s="119" t="s">
        <v>38</v>
      </c>
      <c r="AA8" s="119" t="s">
        <v>38</v>
      </c>
      <c r="AB8" s="119" t="s">
        <v>38</v>
      </c>
      <c r="AD8" s="72">
        <f t="shared" si="3"/>
        <v>0</v>
      </c>
      <c r="AE8" s="72">
        <f t="shared" si="0"/>
        <v>0</v>
      </c>
      <c r="AF8" s="72">
        <f t="shared" si="0"/>
        <v>0</v>
      </c>
      <c r="AG8" s="72" t="str">
        <f t="shared" si="0"/>
        <v>Does not affect ability to use this method</v>
      </c>
      <c r="AH8" s="72" t="str">
        <f t="shared" si="0"/>
        <v>Does not affect ability to use this method</v>
      </c>
      <c r="AI8" s="72" t="str">
        <f t="shared" si="0"/>
        <v>Does not affect ability to use this method</v>
      </c>
      <c r="AJ8" s="72" t="str">
        <f t="shared" si="0"/>
        <v>Does not affect ability to use this method</v>
      </c>
      <c r="AK8" s="72" t="str">
        <f t="shared" si="0"/>
        <v>Does not affect ability to use this method</v>
      </c>
      <c r="AL8" s="72" t="str">
        <f t="shared" si="0"/>
        <v>Does not affect ability to use this method</v>
      </c>
      <c r="AM8" s="72" t="str">
        <f t="shared" si="0"/>
        <v>Does not affect ability to use this method</v>
      </c>
      <c r="AN8" s="72" t="str">
        <f t="shared" si="0"/>
        <v>Does not affect ability to use this method</v>
      </c>
      <c r="AO8" s="72"/>
      <c r="AP8" s="72">
        <f t="shared" si="4"/>
        <v>0</v>
      </c>
      <c r="AQ8" s="72">
        <f t="shared" si="1"/>
        <v>0</v>
      </c>
      <c r="AR8" s="72">
        <f t="shared" si="1"/>
        <v>0</v>
      </c>
      <c r="AS8" s="72" t="str">
        <f t="shared" si="1"/>
        <v>Does not affect ability to use this method</v>
      </c>
      <c r="AT8" s="72" t="str">
        <f t="shared" si="1"/>
        <v>Does not affect ability to use this method</v>
      </c>
      <c r="AU8" s="72" t="str">
        <f t="shared" si="1"/>
        <v>Does not affect ability to use this method</v>
      </c>
      <c r="AV8" s="72" t="str">
        <f t="shared" si="1"/>
        <v>Does not affect ability to use this method</v>
      </c>
      <c r="AW8" s="72" t="str">
        <f t="shared" si="1"/>
        <v>Does not affect ability to use this method</v>
      </c>
      <c r="AX8" s="72" t="str">
        <f t="shared" si="1"/>
        <v>Does not affect ability to use this method</v>
      </c>
      <c r="AY8" s="72" t="str">
        <f t="shared" si="1"/>
        <v>Does not affect ability to use this method</v>
      </c>
      <c r="AZ8" s="72" t="str">
        <f t="shared" si="1"/>
        <v>Does not affect ability to use this method</v>
      </c>
    </row>
    <row r="9" spans="1:52" s="41" customFormat="1" ht="95.25" customHeight="1" x14ac:dyDescent="0.25">
      <c r="A9" s="155"/>
      <c r="B9" s="117">
        <v>3.6</v>
      </c>
      <c r="C9" s="12" t="s">
        <v>90</v>
      </c>
      <c r="D9" s="44"/>
      <c r="E9" s="98" t="str">
        <f>IF(D9="yes",1,IF(D9="no",0,"don't know"))</f>
        <v>don't know</v>
      </c>
      <c r="F9" s="99">
        <v>1</v>
      </c>
      <c r="G9" s="100"/>
      <c r="H9" s="100"/>
      <c r="I9" s="97"/>
      <c r="J9" s="97"/>
      <c r="K9" s="97"/>
      <c r="L9" s="97"/>
      <c r="M9" s="97"/>
      <c r="N9" s="97"/>
      <c r="O9" s="97"/>
      <c r="P9" s="97"/>
      <c r="Q9" s="12"/>
      <c r="R9" s="119" t="str">
        <f>IF($E9="don't know","not known",($E9*F9))</f>
        <v>not known</v>
      </c>
      <c r="S9" s="119" t="s">
        <v>38</v>
      </c>
      <c r="T9" s="119" t="s">
        <v>38</v>
      </c>
      <c r="U9" s="119" t="s">
        <v>38</v>
      </c>
      <c r="V9" s="119" t="s">
        <v>38</v>
      </c>
      <c r="W9" s="119" t="s">
        <v>38</v>
      </c>
      <c r="X9" s="119" t="s">
        <v>38</v>
      </c>
      <c r="Y9" s="119" t="s">
        <v>38</v>
      </c>
      <c r="Z9" s="119" t="s">
        <v>38</v>
      </c>
      <c r="AA9" s="119" t="s">
        <v>38</v>
      </c>
      <c r="AB9" s="119" t="s">
        <v>38</v>
      </c>
      <c r="AD9" s="72">
        <f t="shared" si="3"/>
        <v>0</v>
      </c>
      <c r="AE9" s="72" t="str">
        <f t="shared" si="0"/>
        <v>Does not affect ability to use this method</v>
      </c>
      <c r="AF9" s="72" t="str">
        <f t="shared" si="0"/>
        <v>Does not affect ability to use this method</v>
      </c>
      <c r="AG9" s="72" t="str">
        <f t="shared" si="0"/>
        <v>Does not affect ability to use this method</v>
      </c>
      <c r="AH9" s="72" t="str">
        <f t="shared" si="0"/>
        <v>Does not affect ability to use this method</v>
      </c>
      <c r="AI9" s="72" t="str">
        <f t="shared" si="0"/>
        <v>Does not affect ability to use this method</v>
      </c>
      <c r="AJ9" s="72" t="str">
        <f t="shared" si="0"/>
        <v>Does not affect ability to use this method</v>
      </c>
      <c r="AK9" s="72" t="str">
        <f t="shared" si="0"/>
        <v>Does not affect ability to use this method</v>
      </c>
      <c r="AL9" s="72" t="str">
        <f t="shared" si="0"/>
        <v>Does not affect ability to use this method</v>
      </c>
      <c r="AM9" s="72" t="str">
        <f t="shared" si="0"/>
        <v>Does not affect ability to use this method</v>
      </c>
      <c r="AN9" s="72" t="str">
        <f t="shared" si="0"/>
        <v>Does not affect ability to use this method</v>
      </c>
      <c r="AO9" s="72"/>
      <c r="AP9" s="72">
        <f t="shared" si="4"/>
        <v>0</v>
      </c>
      <c r="AQ9" s="72" t="str">
        <f t="shared" si="1"/>
        <v>Does not affect ability to use this method</v>
      </c>
      <c r="AR9" s="72" t="str">
        <f t="shared" si="1"/>
        <v>Does not affect ability to use this method</v>
      </c>
      <c r="AS9" s="72" t="str">
        <f t="shared" si="1"/>
        <v>Does not affect ability to use this method</v>
      </c>
      <c r="AT9" s="72" t="str">
        <f t="shared" si="1"/>
        <v>Does not affect ability to use this method</v>
      </c>
      <c r="AU9" s="72" t="str">
        <f t="shared" si="1"/>
        <v>Does not affect ability to use this method</v>
      </c>
      <c r="AV9" s="72" t="str">
        <f t="shared" si="1"/>
        <v>Does not affect ability to use this method</v>
      </c>
      <c r="AW9" s="72" t="str">
        <f t="shared" si="1"/>
        <v>Does not affect ability to use this method</v>
      </c>
      <c r="AX9" s="72" t="str">
        <f t="shared" si="1"/>
        <v>Does not affect ability to use this method</v>
      </c>
      <c r="AY9" s="72" t="str">
        <f t="shared" si="1"/>
        <v>Does not affect ability to use this method</v>
      </c>
      <c r="AZ9" s="72" t="str">
        <f t="shared" si="1"/>
        <v>Does not affect ability to use this method</v>
      </c>
    </row>
    <row r="10" spans="1:52" s="41" customFormat="1" ht="95.25" customHeight="1" x14ac:dyDescent="0.25">
      <c r="A10" s="155"/>
      <c r="B10" s="117">
        <v>3.7</v>
      </c>
      <c r="C10" s="12" t="s">
        <v>91</v>
      </c>
      <c r="D10" s="44"/>
      <c r="E10" s="98" t="str">
        <f>IF(D10="yes",1,IF(D10="no",0,"don't know"))</f>
        <v>don't know</v>
      </c>
      <c r="F10" s="102">
        <v>0.5</v>
      </c>
      <c r="G10" s="99">
        <v>1</v>
      </c>
      <c r="H10" s="99">
        <v>1</v>
      </c>
      <c r="I10" s="97"/>
      <c r="J10" s="97"/>
      <c r="K10" s="97"/>
      <c r="L10" s="97"/>
      <c r="M10" s="97"/>
      <c r="N10" s="97"/>
      <c r="O10" s="97"/>
      <c r="P10" s="97"/>
      <c r="Q10" s="12"/>
      <c r="R10" s="119" t="str">
        <f>IF($E10="don't know","not known",($E10*F10))</f>
        <v>not known</v>
      </c>
      <c r="S10" s="119" t="str">
        <f>IF($E10="don't know","not known",($E10*G10))</f>
        <v>not known</v>
      </c>
      <c r="T10" s="119" t="str">
        <f>IF($E10="don't know","not known",($E10*H10))</f>
        <v>not known</v>
      </c>
      <c r="U10" s="119" t="s">
        <v>38</v>
      </c>
      <c r="V10" s="119" t="s">
        <v>38</v>
      </c>
      <c r="W10" s="119" t="s">
        <v>38</v>
      </c>
      <c r="X10" s="119" t="s">
        <v>38</v>
      </c>
      <c r="Y10" s="119" t="s">
        <v>38</v>
      </c>
      <c r="Z10" s="119" t="s">
        <v>38</v>
      </c>
      <c r="AA10" s="119" t="s">
        <v>38</v>
      </c>
      <c r="AB10" s="119" t="s">
        <v>38</v>
      </c>
      <c r="AD10" s="72">
        <f t="shared" si="3"/>
        <v>0</v>
      </c>
      <c r="AE10" s="72">
        <f t="shared" si="0"/>
        <v>0</v>
      </c>
      <c r="AF10" s="72">
        <f t="shared" si="0"/>
        <v>0</v>
      </c>
      <c r="AG10" s="72" t="str">
        <f t="shared" si="0"/>
        <v>Does not affect ability to use this method</v>
      </c>
      <c r="AH10" s="72" t="str">
        <f t="shared" si="0"/>
        <v>Does not affect ability to use this method</v>
      </c>
      <c r="AI10" s="72" t="str">
        <f t="shared" si="0"/>
        <v>Does not affect ability to use this method</v>
      </c>
      <c r="AJ10" s="72" t="str">
        <f t="shared" si="0"/>
        <v>Does not affect ability to use this method</v>
      </c>
      <c r="AK10" s="72" t="str">
        <f t="shared" si="0"/>
        <v>Does not affect ability to use this method</v>
      </c>
      <c r="AL10" s="72" t="str">
        <f t="shared" si="0"/>
        <v>Does not affect ability to use this method</v>
      </c>
      <c r="AM10" s="72" t="str">
        <f t="shared" si="0"/>
        <v>Does not affect ability to use this method</v>
      </c>
      <c r="AN10" s="72" t="str">
        <f t="shared" si="0"/>
        <v>Does not affect ability to use this method</v>
      </c>
      <c r="AO10" s="72"/>
      <c r="AP10" s="72">
        <f t="shared" si="4"/>
        <v>0</v>
      </c>
      <c r="AQ10" s="72">
        <f t="shared" si="1"/>
        <v>0</v>
      </c>
      <c r="AR10" s="72">
        <f t="shared" si="1"/>
        <v>0</v>
      </c>
      <c r="AS10" s="72" t="str">
        <f t="shared" si="1"/>
        <v>Does not affect ability to use this method</v>
      </c>
      <c r="AT10" s="72" t="str">
        <f t="shared" si="1"/>
        <v>Does not affect ability to use this method</v>
      </c>
      <c r="AU10" s="72" t="str">
        <f t="shared" si="1"/>
        <v>Does not affect ability to use this method</v>
      </c>
      <c r="AV10" s="72" t="str">
        <f t="shared" si="1"/>
        <v>Does not affect ability to use this method</v>
      </c>
      <c r="AW10" s="72" t="str">
        <f t="shared" si="1"/>
        <v>Does not affect ability to use this method</v>
      </c>
      <c r="AX10" s="72" t="str">
        <f t="shared" si="1"/>
        <v>Does not affect ability to use this method</v>
      </c>
      <c r="AY10" s="72" t="str">
        <f t="shared" si="1"/>
        <v>Does not affect ability to use this method</v>
      </c>
      <c r="AZ10" s="72" t="str">
        <f t="shared" si="1"/>
        <v>Does not affect ability to use this method</v>
      </c>
    </row>
    <row r="11" spans="1:52" s="41" customFormat="1" ht="95.25" customHeight="1" x14ac:dyDescent="0.25">
      <c r="A11" s="155"/>
      <c r="B11" s="117">
        <v>3.8</v>
      </c>
      <c r="C11" s="13" t="s">
        <v>92</v>
      </c>
      <c r="D11" s="44"/>
      <c r="E11" s="98" t="str">
        <f>IF(D11="yes",1,IF(D11="no",0,"don't know"))</f>
        <v>don't know</v>
      </c>
      <c r="F11" s="97"/>
      <c r="G11" s="97"/>
      <c r="H11" s="99">
        <v>1</v>
      </c>
      <c r="I11" s="97"/>
      <c r="J11" s="97"/>
      <c r="K11" s="97"/>
      <c r="L11" s="97"/>
      <c r="M11" s="97"/>
      <c r="N11" s="97"/>
      <c r="O11" s="97"/>
      <c r="P11" s="97"/>
      <c r="Q11" s="12"/>
      <c r="R11" s="119" t="s">
        <v>38</v>
      </c>
      <c r="S11" s="119" t="s">
        <v>38</v>
      </c>
      <c r="T11" s="119" t="str">
        <f>IF($E11="don't know","not known",($E11*H11))</f>
        <v>not known</v>
      </c>
      <c r="U11" s="119" t="s">
        <v>38</v>
      </c>
      <c r="V11" s="119" t="s">
        <v>38</v>
      </c>
      <c r="W11" s="119" t="s">
        <v>38</v>
      </c>
      <c r="X11" s="119" t="s">
        <v>38</v>
      </c>
      <c r="Y11" s="119" t="s">
        <v>38</v>
      </c>
      <c r="Z11" s="119" t="s">
        <v>38</v>
      </c>
      <c r="AA11" s="119" t="s">
        <v>38</v>
      </c>
      <c r="AB11" s="119" t="s">
        <v>38</v>
      </c>
      <c r="AD11" s="72" t="str">
        <f t="shared" si="3"/>
        <v>Does not affect ability to use this method</v>
      </c>
      <c r="AE11" s="72" t="str">
        <f t="shared" si="0"/>
        <v>Does not affect ability to use this method</v>
      </c>
      <c r="AF11" s="72">
        <f t="shared" si="0"/>
        <v>0</v>
      </c>
      <c r="AG11" s="72" t="str">
        <f t="shared" si="0"/>
        <v>Does not affect ability to use this method</v>
      </c>
      <c r="AH11" s="72" t="str">
        <f t="shared" si="0"/>
        <v>Does not affect ability to use this method</v>
      </c>
      <c r="AI11" s="72" t="str">
        <f t="shared" si="0"/>
        <v>Does not affect ability to use this method</v>
      </c>
      <c r="AJ11" s="72" t="str">
        <f t="shared" si="0"/>
        <v>Does not affect ability to use this method</v>
      </c>
      <c r="AK11" s="72" t="str">
        <f t="shared" si="0"/>
        <v>Does not affect ability to use this method</v>
      </c>
      <c r="AL11" s="72" t="str">
        <f t="shared" si="0"/>
        <v>Does not affect ability to use this method</v>
      </c>
      <c r="AM11" s="72" t="str">
        <f t="shared" si="0"/>
        <v>Does not affect ability to use this method</v>
      </c>
      <c r="AN11" s="72" t="str">
        <f t="shared" si="0"/>
        <v>Does not affect ability to use this method</v>
      </c>
      <c r="AO11" s="72"/>
      <c r="AP11" s="72" t="str">
        <f t="shared" si="4"/>
        <v>Does not affect ability to use this method</v>
      </c>
      <c r="AQ11" s="72" t="str">
        <f t="shared" si="1"/>
        <v>Does not affect ability to use this method</v>
      </c>
      <c r="AR11" s="72">
        <f t="shared" si="1"/>
        <v>0</v>
      </c>
      <c r="AS11" s="72" t="str">
        <f t="shared" si="1"/>
        <v>Does not affect ability to use this method</v>
      </c>
      <c r="AT11" s="72" t="str">
        <f t="shared" si="1"/>
        <v>Does not affect ability to use this method</v>
      </c>
      <c r="AU11" s="72" t="str">
        <f t="shared" si="1"/>
        <v>Does not affect ability to use this method</v>
      </c>
      <c r="AV11" s="72" t="str">
        <f t="shared" si="1"/>
        <v>Does not affect ability to use this method</v>
      </c>
      <c r="AW11" s="72" t="str">
        <f t="shared" si="1"/>
        <v>Does not affect ability to use this method</v>
      </c>
      <c r="AX11" s="72" t="str">
        <f t="shared" si="1"/>
        <v>Does not affect ability to use this method</v>
      </c>
      <c r="AY11" s="72" t="str">
        <f t="shared" si="1"/>
        <v>Does not affect ability to use this method</v>
      </c>
      <c r="AZ11" s="72" t="str">
        <f t="shared" si="1"/>
        <v>Does not affect ability to use this method</v>
      </c>
    </row>
    <row r="12" spans="1:52" s="41" customFormat="1" ht="106.5" customHeight="1" x14ac:dyDescent="0.25">
      <c r="A12" s="155"/>
      <c r="B12" s="117">
        <v>3.9</v>
      </c>
      <c r="C12" s="12" t="s">
        <v>93</v>
      </c>
      <c r="D12" s="44"/>
      <c r="E12" s="98" t="str">
        <f t="shared" ref="E12:E22" si="5">IF(D12="fully",1,IF(D12="to some extent",0.67,IF(D12="poorly",0.33,IF(D12="not at all",0,"don't know"))))</f>
        <v>don't know</v>
      </c>
      <c r="F12" s="102">
        <v>0.5</v>
      </c>
      <c r="G12" s="99">
        <v>1</v>
      </c>
      <c r="H12" s="102">
        <v>0.5</v>
      </c>
      <c r="I12" s="97"/>
      <c r="J12" s="97"/>
      <c r="K12" s="97"/>
      <c r="L12" s="97"/>
      <c r="M12" s="97"/>
      <c r="N12" s="97"/>
      <c r="O12" s="97"/>
      <c r="P12" s="97"/>
      <c r="Q12" s="12"/>
      <c r="R12" s="119" t="str">
        <f>IF($E12="don't know","not known",($E12*F12))</f>
        <v>not known</v>
      </c>
      <c r="S12" s="119" t="str">
        <f>IF($E12="don't know","not known",($E12*G12))</f>
        <v>not known</v>
      </c>
      <c r="T12" s="119" t="str">
        <f>IF($E12="don't know","not known",($E12*H12))</f>
        <v>not known</v>
      </c>
      <c r="U12" s="119" t="s">
        <v>38</v>
      </c>
      <c r="V12" s="119" t="s">
        <v>38</v>
      </c>
      <c r="W12" s="119" t="s">
        <v>38</v>
      </c>
      <c r="X12" s="119" t="s">
        <v>38</v>
      </c>
      <c r="Y12" s="119" t="s">
        <v>38</v>
      </c>
      <c r="Z12" s="119" t="s">
        <v>38</v>
      </c>
      <c r="AA12" s="119" t="s">
        <v>38</v>
      </c>
      <c r="AB12" s="119" t="s">
        <v>38</v>
      </c>
      <c r="AD12" s="72">
        <f t="shared" si="3"/>
        <v>0</v>
      </c>
      <c r="AE12" s="72">
        <f t="shared" si="0"/>
        <v>0</v>
      </c>
      <c r="AF12" s="72">
        <f t="shared" si="0"/>
        <v>0</v>
      </c>
      <c r="AG12" s="72" t="str">
        <f t="shared" si="0"/>
        <v>Does not affect ability to use this method</v>
      </c>
      <c r="AH12" s="72" t="str">
        <f t="shared" si="0"/>
        <v>Does not affect ability to use this method</v>
      </c>
      <c r="AI12" s="72" t="str">
        <f t="shared" si="0"/>
        <v>Does not affect ability to use this method</v>
      </c>
      <c r="AJ12" s="72" t="str">
        <f t="shared" si="0"/>
        <v>Does not affect ability to use this method</v>
      </c>
      <c r="AK12" s="72" t="str">
        <f t="shared" si="0"/>
        <v>Does not affect ability to use this method</v>
      </c>
      <c r="AL12" s="72" t="str">
        <f t="shared" si="0"/>
        <v>Does not affect ability to use this method</v>
      </c>
      <c r="AM12" s="72" t="str">
        <f t="shared" si="0"/>
        <v>Does not affect ability to use this method</v>
      </c>
      <c r="AN12" s="72" t="str">
        <f t="shared" si="0"/>
        <v>Does not affect ability to use this method</v>
      </c>
      <c r="AO12" s="72"/>
      <c r="AP12" s="72">
        <f t="shared" si="4"/>
        <v>0</v>
      </c>
      <c r="AQ12" s="72">
        <f t="shared" si="1"/>
        <v>0</v>
      </c>
      <c r="AR12" s="72">
        <f t="shared" si="1"/>
        <v>0</v>
      </c>
      <c r="AS12" s="72" t="str">
        <f t="shared" si="1"/>
        <v>Does not affect ability to use this method</v>
      </c>
      <c r="AT12" s="72" t="str">
        <f t="shared" si="1"/>
        <v>Does not affect ability to use this method</v>
      </c>
      <c r="AU12" s="72" t="str">
        <f t="shared" si="1"/>
        <v>Does not affect ability to use this method</v>
      </c>
      <c r="AV12" s="72" t="str">
        <f t="shared" si="1"/>
        <v>Does not affect ability to use this method</v>
      </c>
      <c r="AW12" s="72" t="str">
        <f t="shared" si="1"/>
        <v>Does not affect ability to use this method</v>
      </c>
      <c r="AX12" s="72" t="str">
        <f t="shared" si="1"/>
        <v>Does not affect ability to use this method</v>
      </c>
      <c r="AY12" s="72" t="str">
        <f t="shared" si="1"/>
        <v>Does not affect ability to use this method</v>
      </c>
      <c r="AZ12" s="72" t="str">
        <f t="shared" si="1"/>
        <v>Does not affect ability to use this method</v>
      </c>
    </row>
    <row r="13" spans="1:52" s="41" customFormat="1" ht="110.25" customHeight="1" x14ac:dyDescent="0.25">
      <c r="A13" s="155"/>
      <c r="B13" s="120" t="s">
        <v>100</v>
      </c>
      <c r="C13" s="13" t="s">
        <v>94</v>
      </c>
      <c r="D13" s="44"/>
      <c r="E13" s="98" t="str">
        <f t="shared" si="5"/>
        <v>don't know</v>
      </c>
      <c r="F13" s="97"/>
      <c r="G13" s="99">
        <v>1</v>
      </c>
      <c r="H13" s="97"/>
      <c r="I13" s="97"/>
      <c r="J13" s="97"/>
      <c r="K13" s="97"/>
      <c r="L13" s="97"/>
      <c r="M13" s="97"/>
      <c r="N13" s="97"/>
      <c r="O13" s="97"/>
      <c r="P13" s="97"/>
      <c r="Q13" s="12"/>
      <c r="R13" s="119" t="s">
        <v>38</v>
      </c>
      <c r="S13" s="119" t="str">
        <f>IF($E13="don't know","not known",($E13*G13))</f>
        <v>not known</v>
      </c>
      <c r="T13" s="119" t="s">
        <v>38</v>
      </c>
      <c r="U13" s="119" t="s">
        <v>38</v>
      </c>
      <c r="V13" s="119" t="s">
        <v>38</v>
      </c>
      <c r="W13" s="119" t="s">
        <v>38</v>
      </c>
      <c r="X13" s="119" t="s">
        <v>38</v>
      </c>
      <c r="Y13" s="119" t="s">
        <v>38</v>
      </c>
      <c r="Z13" s="119" t="s">
        <v>38</v>
      </c>
      <c r="AA13" s="119" t="s">
        <v>38</v>
      </c>
      <c r="AB13" s="119" t="s">
        <v>38</v>
      </c>
      <c r="AD13" s="72" t="str">
        <f t="shared" si="3"/>
        <v>Does not affect ability to use this method</v>
      </c>
      <c r="AE13" s="72">
        <f t="shared" si="0"/>
        <v>0</v>
      </c>
      <c r="AF13" s="72" t="str">
        <f t="shared" si="0"/>
        <v>Does not affect ability to use this method</v>
      </c>
      <c r="AG13" s="72" t="str">
        <f t="shared" si="0"/>
        <v>Does not affect ability to use this method</v>
      </c>
      <c r="AH13" s="72" t="str">
        <f t="shared" si="0"/>
        <v>Does not affect ability to use this method</v>
      </c>
      <c r="AI13" s="72" t="str">
        <f t="shared" si="0"/>
        <v>Does not affect ability to use this method</v>
      </c>
      <c r="AJ13" s="72" t="str">
        <f t="shared" si="0"/>
        <v>Does not affect ability to use this method</v>
      </c>
      <c r="AK13" s="72" t="str">
        <f t="shared" si="0"/>
        <v>Does not affect ability to use this method</v>
      </c>
      <c r="AL13" s="72" t="str">
        <f t="shared" si="0"/>
        <v>Does not affect ability to use this method</v>
      </c>
      <c r="AM13" s="72" t="str">
        <f t="shared" si="0"/>
        <v>Does not affect ability to use this method</v>
      </c>
      <c r="AN13" s="72" t="str">
        <f t="shared" si="0"/>
        <v>Does not affect ability to use this method</v>
      </c>
      <c r="AO13" s="72"/>
      <c r="AP13" s="72" t="str">
        <f t="shared" si="4"/>
        <v>Does not affect ability to use this method</v>
      </c>
      <c r="AQ13" s="72">
        <f t="shared" si="1"/>
        <v>0</v>
      </c>
      <c r="AR13" s="72" t="str">
        <f t="shared" si="1"/>
        <v>Does not affect ability to use this method</v>
      </c>
      <c r="AS13" s="72" t="str">
        <f t="shared" si="1"/>
        <v>Does not affect ability to use this method</v>
      </c>
      <c r="AT13" s="72" t="str">
        <f t="shared" si="1"/>
        <v>Does not affect ability to use this method</v>
      </c>
      <c r="AU13" s="72" t="str">
        <f t="shared" si="1"/>
        <v>Does not affect ability to use this method</v>
      </c>
      <c r="AV13" s="72" t="str">
        <f t="shared" si="1"/>
        <v>Does not affect ability to use this method</v>
      </c>
      <c r="AW13" s="72" t="str">
        <f t="shared" si="1"/>
        <v>Does not affect ability to use this method</v>
      </c>
      <c r="AX13" s="72" t="str">
        <f t="shared" si="1"/>
        <v>Does not affect ability to use this method</v>
      </c>
      <c r="AY13" s="72" t="str">
        <f t="shared" si="1"/>
        <v>Does not affect ability to use this method</v>
      </c>
      <c r="AZ13" s="72" t="str">
        <f t="shared" si="1"/>
        <v>Does not affect ability to use this method</v>
      </c>
    </row>
    <row r="14" spans="1:52" s="41" customFormat="1" ht="107.25" customHeight="1" x14ac:dyDescent="0.25">
      <c r="A14" s="156" t="s">
        <v>98</v>
      </c>
      <c r="B14" s="121" t="s">
        <v>101</v>
      </c>
      <c r="C14" s="13" t="s">
        <v>95</v>
      </c>
      <c r="D14" s="44"/>
      <c r="E14" s="98" t="str">
        <f t="shared" si="5"/>
        <v>don't know</v>
      </c>
      <c r="F14" s="97"/>
      <c r="G14" s="97"/>
      <c r="H14" s="97"/>
      <c r="I14" s="97"/>
      <c r="J14" s="97"/>
      <c r="K14" s="97"/>
      <c r="L14" s="97"/>
      <c r="M14" s="97"/>
      <c r="N14" s="103">
        <v>1</v>
      </c>
      <c r="O14" s="97"/>
      <c r="P14" s="97"/>
      <c r="Q14" s="12"/>
      <c r="R14" s="119" t="s">
        <v>38</v>
      </c>
      <c r="S14" s="119" t="s">
        <v>38</v>
      </c>
      <c r="T14" s="119" t="s">
        <v>38</v>
      </c>
      <c r="U14" s="119" t="s">
        <v>38</v>
      </c>
      <c r="V14" s="119" t="s">
        <v>38</v>
      </c>
      <c r="W14" s="119" t="s">
        <v>38</v>
      </c>
      <c r="X14" s="119" t="s">
        <v>38</v>
      </c>
      <c r="Y14" s="119" t="s">
        <v>38</v>
      </c>
      <c r="Z14" s="119" t="str">
        <f>IF($E14="don't know","not known",($E14*N14))</f>
        <v>not known</v>
      </c>
      <c r="AA14" s="119" t="s">
        <v>38</v>
      </c>
      <c r="AB14" s="119" t="s">
        <v>38</v>
      </c>
      <c r="AD14" s="72" t="str">
        <f t="shared" si="3"/>
        <v>Does not affect ability to use this method</v>
      </c>
      <c r="AE14" s="72" t="str">
        <f t="shared" si="0"/>
        <v>Does not affect ability to use this method</v>
      </c>
      <c r="AF14" s="72" t="str">
        <f t="shared" si="0"/>
        <v>Does not affect ability to use this method</v>
      </c>
      <c r="AG14" s="72" t="str">
        <f t="shared" si="0"/>
        <v>Does not affect ability to use this method</v>
      </c>
      <c r="AH14" s="72" t="str">
        <f t="shared" si="0"/>
        <v>Does not affect ability to use this method</v>
      </c>
      <c r="AI14" s="72" t="str">
        <f t="shared" si="0"/>
        <v>Does not affect ability to use this method</v>
      </c>
      <c r="AJ14" s="72" t="str">
        <f t="shared" si="0"/>
        <v>Does not affect ability to use this method</v>
      </c>
      <c r="AK14" s="72" t="str">
        <f t="shared" si="0"/>
        <v>Does not affect ability to use this method</v>
      </c>
      <c r="AL14" s="72">
        <f t="shared" si="0"/>
        <v>0</v>
      </c>
      <c r="AM14" s="72" t="str">
        <f t="shared" si="0"/>
        <v>Does not affect ability to use this method</v>
      </c>
      <c r="AN14" s="72" t="str">
        <f t="shared" si="0"/>
        <v>Does not affect ability to use this method</v>
      </c>
      <c r="AO14" s="72"/>
      <c r="AP14" s="72" t="str">
        <f t="shared" si="4"/>
        <v>Does not affect ability to use this method</v>
      </c>
      <c r="AQ14" s="72" t="str">
        <f t="shared" si="1"/>
        <v>Does not affect ability to use this method</v>
      </c>
      <c r="AR14" s="72" t="str">
        <f t="shared" si="1"/>
        <v>Does not affect ability to use this method</v>
      </c>
      <c r="AS14" s="72" t="str">
        <f t="shared" si="1"/>
        <v>Does not affect ability to use this method</v>
      </c>
      <c r="AT14" s="72" t="str">
        <f t="shared" si="1"/>
        <v>Does not affect ability to use this method</v>
      </c>
      <c r="AU14" s="72" t="str">
        <f t="shared" si="1"/>
        <v>Does not affect ability to use this method</v>
      </c>
      <c r="AV14" s="72" t="str">
        <f t="shared" si="1"/>
        <v>Does not affect ability to use this method</v>
      </c>
      <c r="AW14" s="72" t="str">
        <f t="shared" si="1"/>
        <v>Does not affect ability to use this method</v>
      </c>
      <c r="AX14" s="72">
        <f t="shared" si="1"/>
        <v>0</v>
      </c>
      <c r="AY14" s="72" t="str">
        <f t="shared" si="1"/>
        <v>Does not affect ability to use this method</v>
      </c>
      <c r="AZ14" s="72" t="str">
        <f t="shared" si="1"/>
        <v>Does not affect ability to use this method</v>
      </c>
    </row>
    <row r="15" spans="1:52" s="41" customFormat="1" ht="95.25" customHeight="1" x14ac:dyDescent="0.25">
      <c r="A15" s="157"/>
      <c r="B15" s="122">
        <v>3.12</v>
      </c>
      <c r="C15" s="12" t="s">
        <v>172</v>
      </c>
      <c r="D15" s="44"/>
      <c r="E15" s="98" t="str">
        <f t="shared" si="5"/>
        <v>don't know</v>
      </c>
      <c r="F15" s="100"/>
      <c r="G15" s="100"/>
      <c r="H15" s="100"/>
      <c r="I15" s="100"/>
      <c r="J15" s="105">
        <v>1</v>
      </c>
      <c r="K15" s="105">
        <v>1</v>
      </c>
      <c r="L15" s="105">
        <v>1</v>
      </c>
      <c r="M15" s="106">
        <v>0.5</v>
      </c>
      <c r="N15" s="100"/>
      <c r="O15" s="100"/>
      <c r="P15" s="100"/>
      <c r="Q15" s="12"/>
      <c r="R15" s="119" t="s">
        <v>38</v>
      </c>
      <c r="S15" s="119" t="s">
        <v>38</v>
      </c>
      <c r="T15" s="119" t="s">
        <v>38</v>
      </c>
      <c r="U15" s="119" t="s">
        <v>38</v>
      </c>
      <c r="V15" s="119" t="str">
        <f>IF($E15="don't know","not known",($E15*J15))</f>
        <v>not known</v>
      </c>
      <c r="W15" s="119" t="str">
        <f>IF($E15="don't know","not known",($E15*K15))</f>
        <v>not known</v>
      </c>
      <c r="X15" s="119" t="str">
        <f>IF($E15="don't know","not known",($E15*L15))</f>
        <v>not known</v>
      </c>
      <c r="Y15" s="119" t="str">
        <f>IF($E15="don't know","not known",($E15*M15))</f>
        <v>not known</v>
      </c>
      <c r="Z15" s="119" t="s">
        <v>38</v>
      </c>
      <c r="AA15" s="119" t="s">
        <v>38</v>
      </c>
      <c r="AB15" s="119" t="s">
        <v>38</v>
      </c>
      <c r="AD15" s="72" t="str">
        <f t="shared" si="3"/>
        <v>Does not affect ability to use this method</v>
      </c>
      <c r="AE15" s="72" t="str">
        <f t="shared" si="0"/>
        <v>Does not affect ability to use this method</v>
      </c>
      <c r="AF15" s="72" t="str">
        <f t="shared" si="0"/>
        <v>Does not affect ability to use this method</v>
      </c>
      <c r="AG15" s="72" t="str">
        <f t="shared" si="0"/>
        <v>Does not affect ability to use this method</v>
      </c>
      <c r="AH15" s="72">
        <f t="shared" si="0"/>
        <v>0</v>
      </c>
      <c r="AI15" s="72">
        <f t="shared" si="0"/>
        <v>0</v>
      </c>
      <c r="AJ15" s="72">
        <f t="shared" si="0"/>
        <v>0</v>
      </c>
      <c r="AK15" s="72">
        <f t="shared" si="0"/>
        <v>0</v>
      </c>
      <c r="AL15" s="72" t="str">
        <f t="shared" si="0"/>
        <v>Does not affect ability to use this method</v>
      </c>
      <c r="AM15" s="72" t="str">
        <f t="shared" si="0"/>
        <v>Does not affect ability to use this method</v>
      </c>
      <c r="AN15" s="72" t="str">
        <f t="shared" si="0"/>
        <v>Does not affect ability to use this method</v>
      </c>
      <c r="AO15" s="72"/>
      <c r="AP15" s="72" t="str">
        <f t="shared" si="4"/>
        <v>Does not affect ability to use this method</v>
      </c>
      <c r="AQ15" s="72" t="str">
        <f t="shared" si="1"/>
        <v>Does not affect ability to use this method</v>
      </c>
      <c r="AR15" s="72" t="str">
        <f t="shared" si="1"/>
        <v>Does not affect ability to use this method</v>
      </c>
      <c r="AS15" s="72" t="str">
        <f t="shared" si="1"/>
        <v>Does not affect ability to use this method</v>
      </c>
      <c r="AT15" s="72">
        <f t="shared" si="1"/>
        <v>0</v>
      </c>
      <c r="AU15" s="72">
        <f t="shared" si="1"/>
        <v>0</v>
      </c>
      <c r="AV15" s="72">
        <f t="shared" si="1"/>
        <v>0</v>
      </c>
      <c r="AW15" s="72">
        <f t="shared" si="1"/>
        <v>0</v>
      </c>
      <c r="AX15" s="72" t="str">
        <f t="shared" si="1"/>
        <v>Does not affect ability to use this method</v>
      </c>
      <c r="AY15" s="72" t="str">
        <f t="shared" si="1"/>
        <v>Does not affect ability to use this method</v>
      </c>
      <c r="AZ15" s="72" t="str">
        <f t="shared" si="1"/>
        <v>Does not affect ability to use this method</v>
      </c>
    </row>
    <row r="16" spans="1:52" s="41" customFormat="1" ht="95.25" customHeight="1" x14ac:dyDescent="0.25">
      <c r="A16" s="157"/>
      <c r="B16" s="122">
        <v>3.13</v>
      </c>
      <c r="C16" s="12" t="s">
        <v>85</v>
      </c>
      <c r="D16" s="44"/>
      <c r="E16" s="98" t="str">
        <f t="shared" si="5"/>
        <v>don't know</v>
      </c>
      <c r="F16" s="100"/>
      <c r="G16" s="100"/>
      <c r="H16" s="100"/>
      <c r="I16" s="105">
        <v>1</v>
      </c>
      <c r="J16" s="97"/>
      <c r="K16" s="104">
        <v>0.5</v>
      </c>
      <c r="L16" s="105">
        <v>1</v>
      </c>
      <c r="M16" s="97"/>
      <c r="N16" s="97"/>
      <c r="O16" s="97"/>
      <c r="P16" s="97"/>
      <c r="Q16" s="12"/>
      <c r="R16" s="119" t="s">
        <v>38</v>
      </c>
      <c r="S16" s="119" t="s">
        <v>38</v>
      </c>
      <c r="T16" s="119" t="s">
        <v>38</v>
      </c>
      <c r="U16" s="119" t="str">
        <f>IF($E16="don't know","not known",($E16*I16))</f>
        <v>not known</v>
      </c>
      <c r="V16" s="119" t="s">
        <v>38</v>
      </c>
      <c r="W16" s="119" t="str">
        <f t="shared" ref="W16:X18" si="6">IF($E16="don't know","not known",($E16*K16))</f>
        <v>not known</v>
      </c>
      <c r="X16" s="119" t="str">
        <f t="shared" si="6"/>
        <v>not known</v>
      </c>
      <c r="Y16" s="119" t="s">
        <v>38</v>
      </c>
      <c r="Z16" s="119" t="s">
        <v>38</v>
      </c>
      <c r="AA16" s="119" t="s">
        <v>38</v>
      </c>
      <c r="AB16" s="119" t="s">
        <v>38</v>
      </c>
      <c r="AD16" s="72" t="str">
        <f t="shared" si="3"/>
        <v>Does not affect ability to use this method</v>
      </c>
      <c r="AE16" s="72" t="str">
        <f t="shared" si="0"/>
        <v>Does not affect ability to use this method</v>
      </c>
      <c r="AF16" s="72" t="str">
        <f t="shared" si="0"/>
        <v>Does not affect ability to use this method</v>
      </c>
      <c r="AG16" s="72">
        <f t="shared" si="0"/>
        <v>0</v>
      </c>
      <c r="AH16" s="72" t="str">
        <f t="shared" si="0"/>
        <v>Does not affect ability to use this method</v>
      </c>
      <c r="AI16" s="72">
        <f t="shared" si="0"/>
        <v>0</v>
      </c>
      <c r="AJ16" s="72">
        <f t="shared" si="0"/>
        <v>0</v>
      </c>
      <c r="AK16" s="72" t="str">
        <f t="shared" si="0"/>
        <v>Does not affect ability to use this method</v>
      </c>
      <c r="AL16" s="72" t="str">
        <f t="shared" si="0"/>
        <v>Does not affect ability to use this method</v>
      </c>
      <c r="AM16" s="72" t="str">
        <f t="shared" si="0"/>
        <v>Does not affect ability to use this method</v>
      </c>
      <c r="AN16" s="72" t="str">
        <f t="shared" si="0"/>
        <v>Does not affect ability to use this method</v>
      </c>
      <c r="AO16" s="72"/>
      <c r="AP16" s="72" t="str">
        <f t="shared" si="4"/>
        <v>Does not affect ability to use this method</v>
      </c>
      <c r="AQ16" s="72" t="str">
        <f t="shared" si="1"/>
        <v>Does not affect ability to use this method</v>
      </c>
      <c r="AR16" s="72" t="str">
        <f t="shared" si="1"/>
        <v>Does not affect ability to use this method</v>
      </c>
      <c r="AS16" s="72">
        <f t="shared" si="1"/>
        <v>0</v>
      </c>
      <c r="AT16" s="72" t="str">
        <f t="shared" si="1"/>
        <v>Does not affect ability to use this method</v>
      </c>
      <c r="AU16" s="72">
        <f t="shared" si="1"/>
        <v>0</v>
      </c>
      <c r="AV16" s="72">
        <f t="shared" si="1"/>
        <v>0</v>
      </c>
      <c r="AW16" s="72" t="str">
        <f t="shared" si="1"/>
        <v>Does not affect ability to use this method</v>
      </c>
      <c r="AX16" s="72" t="str">
        <f t="shared" si="1"/>
        <v>Does not affect ability to use this method</v>
      </c>
      <c r="AY16" s="72" t="str">
        <f t="shared" si="1"/>
        <v>Does not affect ability to use this method</v>
      </c>
      <c r="AZ16" s="72" t="str">
        <f t="shared" si="1"/>
        <v>Does not affect ability to use this method</v>
      </c>
    </row>
    <row r="17" spans="1:52" s="41" customFormat="1" ht="95.25" customHeight="1" x14ac:dyDescent="0.25">
      <c r="A17" s="157"/>
      <c r="B17" s="122">
        <v>3.14</v>
      </c>
      <c r="C17" s="14" t="s">
        <v>39</v>
      </c>
      <c r="D17" s="44"/>
      <c r="E17" s="98" t="str">
        <f t="shared" si="5"/>
        <v>don't know</v>
      </c>
      <c r="F17" s="100"/>
      <c r="G17" s="100"/>
      <c r="H17" s="100"/>
      <c r="I17" s="104">
        <v>0.5</v>
      </c>
      <c r="J17" s="104">
        <v>0.5</v>
      </c>
      <c r="K17" s="105">
        <v>1</v>
      </c>
      <c r="L17" s="104">
        <v>0.5</v>
      </c>
      <c r="M17" s="106">
        <v>0.5</v>
      </c>
      <c r="N17" s="97"/>
      <c r="O17" s="97"/>
      <c r="P17" s="97"/>
      <c r="Q17" s="12"/>
      <c r="R17" s="119" t="s">
        <v>38</v>
      </c>
      <c r="S17" s="119" t="s">
        <v>38</v>
      </c>
      <c r="T17" s="119" t="s">
        <v>38</v>
      </c>
      <c r="U17" s="119" t="str">
        <f>IF($E17="don't know","not known",($E17*I17))</f>
        <v>not known</v>
      </c>
      <c r="V17" s="119" t="str">
        <f>IF($E17="don't know","not known",($E17*J17))</f>
        <v>not known</v>
      </c>
      <c r="W17" s="119" t="str">
        <f t="shared" si="6"/>
        <v>not known</v>
      </c>
      <c r="X17" s="119" t="str">
        <f t="shared" si="6"/>
        <v>not known</v>
      </c>
      <c r="Y17" s="119" t="str">
        <f>IF($E17="don't know","not known",($E17*M17))</f>
        <v>not known</v>
      </c>
      <c r="Z17" s="119" t="s">
        <v>38</v>
      </c>
      <c r="AA17" s="119" t="s">
        <v>38</v>
      </c>
      <c r="AB17" s="119" t="s">
        <v>38</v>
      </c>
      <c r="AD17" s="72" t="str">
        <f t="shared" si="3"/>
        <v>Does not affect ability to use this method</v>
      </c>
      <c r="AE17" s="72" t="str">
        <f t="shared" si="0"/>
        <v>Does not affect ability to use this method</v>
      </c>
      <c r="AF17" s="72" t="str">
        <f t="shared" si="0"/>
        <v>Does not affect ability to use this method</v>
      </c>
      <c r="AG17" s="72">
        <f t="shared" si="0"/>
        <v>0</v>
      </c>
      <c r="AH17" s="72">
        <f t="shared" si="0"/>
        <v>0</v>
      </c>
      <c r="AI17" s="72">
        <f t="shared" si="0"/>
        <v>0</v>
      </c>
      <c r="AJ17" s="72">
        <f t="shared" si="0"/>
        <v>0</v>
      </c>
      <c r="AK17" s="72">
        <f t="shared" si="0"/>
        <v>0</v>
      </c>
      <c r="AL17" s="72" t="str">
        <f t="shared" si="0"/>
        <v>Does not affect ability to use this method</v>
      </c>
      <c r="AM17" s="72" t="str">
        <f t="shared" si="0"/>
        <v>Does not affect ability to use this method</v>
      </c>
      <c r="AN17" s="72" t="str">
        <f t="shared" si="0"/>
        <v>Does not affect ability to use this method</v>
      </c>
      <c r="AO17" s="72"/>
      <c r="AP17" s="72" t="str">
        <f t="shared" si="4"/>
        <v>Does not affect ability to use this method</v>
      </c>
      <c r="AQ17" s="72" t="str">
        <f t="shared" si="1"/>
        <v>Does not affect ability to use this method</v>
      </c>
      <c r="AR17" s="72" t="str">
        <f t="shared" si="1"/>
        <v>Does not affect ability to use this method</v>
      </c>
      <c r="AS17" s="72">
        <f t="shared" si="1"/>
        <v>0</v>
      </c>
      <c r="AT17" s="72">
        <f t="shared" si="1"/>
        <v>0</v>
      </c>
      <c r="AU17" s="72">
        <f t="shared" si="1"/>
        <v>0</v>
      </c>
      <c r="AV17" s="72">
        <f t="shared" si="1"/>
        <v>0</v>
      </c>
      <c r="AW17" s="72">
        <f t="shared" si="1"/>
        <v>0</v>
      </c>
      <c r="AX17" s="72" t="str">
        <f t="shared" si="1"/>
        <v>Does not affect ability to use this method</v>
      </c>
      <c r="AY17" s="72" t="str">
        <f t="shared" si="1"/>
        <v>Does not affect ability to use this method</v>
      </c>
      <c r="AZ17" s="72" t="str">
        <f t="shared" si="1"/>
        <v>Does not affect ability to use this method</v>
      </c>
    </row>
    <row r="18" spans="1:52" s="41" customFormat="1" ht="108.75" customHeight="1" x14ac:dyDescent="0.25">
      <c r="A18" s="157"/>
      <c r="B18" s="122">
        <v>3.15</v>
      </c>
      <c r="C18" s="12" t="s">
        <v>40</v>
      </c>
      <c r="D18" s="44"/>
      <c r="E18" s="98" t="str">
        <f t="shared" si="5"/>
        <v>don't know</v>
      </c>
      <c r="F18" s="100"/>
      <c r="G18" s="100"/>
      <c r="H18" s="100"/>
      <c r="I18" s="97"/>
      <c r="J18" s="97"/>
      <c r="K18" s="105">
        <v>1</v>
      </c>
      <c r="L18" s="105">
        <v>1</v>
      </c>
      <c r="M18" s="103">
        <v>1</v>
      </c>
      <c r="N18" s="106">
        <v>0.5</v>
      </c>
      <c r="O18" s="106">
        <v>0.5</v>
      </c>
      <c r="P18" s="106">
        <v>0.5</v>
      </c>
      <c r="Q18" s="12"/>
      <c r="R18" s="119" t="s">
        <v>38</v>
      </c>
      <c r="S18" s="119" t="s">
        <v>38</v>
      </c>
      <c r="T18" s="119" t="s">
        <v>38</v>
      </c>
      <c r="U18" s="119" t="s">
        <v>38</v>
      </c>
      <c r="V18" s="119" t="s">
        <v>38</v>
      </c>
      <c r="W18" s="119" t="str">
        <f t="shared" si="6"/>
        <v>not known</v>
      </c>
      <c r="X18" s="119" t="str">
        <f t="shared" si="6"/>
        <v>not known</v>
      </c>
      <c r="Y18" s="119" t="str">
        <f>IF($E18="don't know","not known",($E18*M18))</f>
        <v>not known</v>
      </c>
      <c r="Z18" s="119" t="str">
        <f t="shared" ref="Z18:AB19" si="7">IF($E18="don't know","not known",($E18*N18))</f>
        <v>not known</v>
      </c>
      <c r="AA18" s="119" t="str">
        <f t="shared" si="7"/>
        <v>not known</v>
      </c>
      <c r="AB18" s="119" t="str">
        <f t="shared" si="7"/>
        <v>not known</v>
      </c>
      <c r="AD18" s="72" t="str">
        <f t="shared" si="3"/>
        <v>Does not affect ability to use this method</v>
      </c>
      <c r="AE18" s="72" t="str">
        <f t="shared" si="0"/>
        <v>Does not affect ability to use this method</v>
      </c>
      <c r="AF18" s="72" t="str">
        <f t="shared" si="0"/>
        <v>Does not affect ability to use this method</v>
      </c>
      <c r="AG18" s="72" t="str">
        <f t="shared" si="0"/>
        <v>Does not affect ability to use this method</v>
      </c>
      <c r="AH18" s="72" t="str">
        <f t="shared" si="0"/>
        <v>Does not affect ability to use this method</v>
      </c>
      <c r="AI18" s="72">
        <f t="shared" si="0"/>
        <v>0</v>
      </c>
      <c r="AJ18" s="72">
        <f t="shared" si="0"/>
        <v>0</v>
      </c>
      <c r="AK18" s="72">
        <f t="shared" si="0"/>
        <v>0</v>
      </c>
      <c r="AL18" s="72">
        <f t="shared" si="0"/>
        <v>0</v>
      </c>
      <c r="AM18" s="72">
        <f t="shared" si="0"/>
        <v>0</v>
      </c>
      <c r="AN18" s="72">
        <f t="shared" si="0"/>
        <v>0</v>
      </c>
      <c r="AO18" s="72"/>
      <c r="AP18" s="72" t="str">
        <f t="shared" si="4"/>
        <v>Does not affect ability to use this method</v>
      </c>
      <c r="AQ18" s="72" t="str">
        <f t="shared" si="1"/>
        <v>Does not affect ability to use this method</v>
      </c>
      <c r="AR18" s="72" t="str">
        <f t="shared" si="1"/>
        <v>Does not affect ability to use this method</v>
      </c>
      <c r="AS18" s="72" t="str">
        <f t="shared" si="1"/>
        <v>Does not affect ability to use this method</v>
      </c>
      <c r="AT18" s="72" t="str">
        <f t="shared" si="1"/>
        <v>Does not affect ability to use this method</v>
      </c>
      <c r="AU18" s="72">
        <f t="shared" si="1"/>
        <v>0</v>
      </c>
      <c r="AV18" s="72">
        <f t="shared" si="1"/>
        <v>0</v>
      </c>
      <c r="AW18" s="72">
        <f t="shared" si="1"/>
        <v>0</v>
      </c>
      <c r="AX18" s="72">
        <f t="shared" si="1"/>
        <v>0</v>
      </c>
      <c r="AY18" s="72">
        <f t="shared" si="1"/>
        <v>0</v>
      </c>
      <c r="AZ18" s="72">
        <f t="shared" si="1"/>
        <v>0</v>
      </c>
    </row>
    <row r="19" spans="1:52" s="41" customFormat="1" ht="108.75" customHeight="1" x14ac:dyDescent="0.25">
      <c r="A19" s="157"/>
      <c r="B19" s="122">
        <v>3.16</v>
      </c>
      <c r="C19" s="12" t="s">
        <v>146</v>
      </c>
      <c r="D19" s="44"/>
      <c r="E19" s="98" t="str">
        <f t="shared" si="5"/>
        <v>don't know</v>
      </c>
      <c r="F19" s="97"/>
      <c r="G19" s="97"/>
      <c r="H19" s="97"/>
      <c r="I19" s="100"/>
      <c r="J19" s="100"/>
      <c r="K19" s="100"/>
      <c r="L19" s="100"/>
      <c r="M19" s="103">
        <v>1</v>
      </c>
      <c r="N19" s="106">
        <v>0.5</v>
      </c>
      <c r="O19" s="106">
        <v>0.5</v>
      </c>
      <c r="P19" s="106">
        <v>0.5</v>
      </c>
      <c r="Q19" s="12"/>
      <c r="R19" s="119" t="s">
        <v>38</v>
      </c>
      <c r="S19" s="119" t="s">
        <v>38</v>
      </c>
      <c r="T19" s="119" t="s">
        <v>38</v>
      </c>
      <c r="U19" s="119" t="s">
        <v>38</v>
      </c>
      <c r="V19" s="119" t="s">
        <v>38</v>
      </c>
      <c r="W19" s="119" t="s">
        <v>38</v>
      </c>
      <c r="X19" s="119" t="s">
        <v>38</v>
      </c>
      <c r="Y19" s="119" t="str">
        <f>IF($E19="don't know","not known",($E19*M19))</f>
        <v>not known</v>
      </c>
      <c r="Z19" s="119" t="str">
        <f t="shared" si="7"/>
        <v>not known</v>
      </c>
      <c r="AA19" s="119" t="str">
        <f t="shared" si="7"/>
        <v>not known</v>
      </c>
      <c r="AB19" s="119" t="str">
        <f t="shared" si="7"/>
        <v>not known</v>
      </c>
      <c r="AD19" s="72" t="str">
        <f t="shared" si="3"/>
        <v>Does not affect ability to use this method</v>
      </c>
      <c r="AE19" s="72" t="str">
        <f t="shared" si="0"/>
        <v>Does not affect ability to use this method</v>
      </c>
      <c r="AF19" s="72" t="str">
        <f t="shared" si="0"/>
        <v>Does not affect ability to use this method</v>
      </c>
      <c r="AG19" s="72" t="str">
        <f t="shared" si="0"/>
        <v>Does not affect ability to use this method</v>
      </c>
      <c r="AH19" s="72" t="str">
        <f t="shared" si="0"/>
        <v>Does not affect ability to use this method</v>
      </c>
      <c r="AI19" s="72" t="str">
        <f t="shared" si="0"/>
        <v>Does not affect ability to use this method</v>
      </c>
      <c r="AJ19" s="72" t="str">
        <f t="shared" si="0"/>
        <v>Does not affect ability to use this method</v>
      </c>
      <c r="AK19" s="72">
        <f t="shared" si="0"/>
        <v>0</v>
      </c>
      <c r="AL19" s="72">
        <f t="shared" si="0"/>
        <v>0</v>
      </c>
      <c r="AM19" s="72">
        <f t="shared" si="0"/>
        <v>0</v>
      </c>
      <c r="AN19" s="72">
        <f t="shared" si="0"/>
        <v>0</v>
      </c>
      <c r="AO19" s="72"/>
      <c r="AP19" s="72" t="str">
        <f t="shared" si="4"/>
        <v>Does not affect ability to use this method</v>
      </c>
      <c r="AQ19" s="72" t="str">
        <f t="shared" si="1"/>
        <v>Does not affect ability to use this method</v>
      </c>
      <c r="AR19" s="72" t="str">
        <f t="shared" si="1"/>
        <v>Does not affect ability to use this method</v>
      </c>
      <c r="AS19" s="72" t="str">
        <f t="shared" si="1"/>
        <v>Does not affect ability to use this method</v>
      </c>
      <c r="AT19" s="72" t="str">
        <f t="shared" si="1"/>
        <v>Does not affect ability to use this method</v>
      </c>
      <c r="AU19" s="72" t="str">
        <f t="shared" si="1"/>
        <v>Does not affect ability to use this method</v>
      </c>
      <c r="AV19" s="72" t="str">
        <f t="shared" si="1"/>
        <v>Does not affect ability to use this method</v>
      </c>
      <c r="AW19" s="72">
        <f t="shared" si="1"/>
        <v>0</v>
      </c>
      <c r="AX19" s="72">
        <f t="shared" si="1"/>
        <v>0</v>
      </c>
      <c r="AY19" s="72">
        <f t="shared" si="1"/>
        <v>0</v>
      </c>
      <c r="AZ19" s="72">
        <f t="shared" si="1"/>
        <v>0</v>
      </c>
    </row>
    <row r="20" spans="1:52" s="41" customFormat="1" ht="95.25" customHeight="1" x14ac:dyDescent="0.25">
      <c r="A20" s="157"/>
      <c r="B20" s="122">
        <v>3.17</v>
      </c>
      <c r="C20" s="12" t="s">
        <v>147</v>
      </c>
      <c r="D20" s="44"/>
      <c r="E20" s="98" t="str">
        <f t="shared" si="5"/>
        <v>don't know</v>
      </c>
      <c r="F20" s="97"/>
      <c r="G20" s="97"/>
      <c r="H20" s="97"/>
      <c r="I20" s="100"/>
      <c r="J20" s="100"/>
      <c r="K20" s="105">
        <v>1</v>
      </c>
      <c r="L20" s="105">
        <v>1</v>
      </c>
      <c r="M20" s="106">
        <v>0.5</v>
      </c>
      <c r="N20" s="97"/>
      <c r="O20" s="97"/>
      <c r="P20" s="100"/>
      <c r="Q20" s="12"/>
      <c r="R20" s="119" t="s">
        <v>38</v>
      </c>
      <c r="S20" s="119" t="s">
        <v>38</v>
      </c>
      <c r="T20" s="119" t="s">
        <v>38</v>
      </c>
      <c r="U20" s="119" t="s">
        <v>38</v>
      </c>
      <c r="V20" s="119" t="s">
        <v>38</v>
      </c>
      <c r="W20" s="119" t="str">
        <f>IF($E20="don't know","not known",($E20*K20))</f>
        <v>not known</v>
      </c>
      <c r="X20" s="119" t="str">
        <f>IF($E20="don't know","not known",($E20*L20))</f>
        <v>not known</v>
      </c>
      <c r="Y20" s="119" t="str">
        <f>IF($E20="don't know","not known",($E20*M20))</f>
        <v>not known</v>
      </c>
      <c r="Z20" s="119" t="s">
        <v>38</v>
      </c>
      <c r="AA20" s="119" t="s">
        <v>38</v>
      </c>
      <c r="AB20" s="119" t="s">
        <v>38</v>
      </c>
      <c r="AD20" s="72" t="str">
        <f t="shared" si="3"/>
        <v>Does not affect ability to use this method</v>
      </c>
      <c r="AE20" s="72" t="str">
        <f t="shared" si="3"/>
        <v>Does not affect ability to use this method</v>
      </c>
      <c r="AF20" s="72" t="str">
        <f t="shared" si="3"/>
        <v>Does not affect ability to use this method</v>
      </c>
      <c r="AG20" s="72" t="str">
        <f t="shared" si="3"/>
        <v>Does not affect ability to use this method</v>
      </c>
      <c r="AH20" s="72" t="str">
        <f t="shared" si="3"/>
        <v>Does not affect ability to use this method</v>
      </c>
      <c r="AI20" s="72">
        <f t="shared" si="3"/>
        <v>0</v>
      </c>
      <c r="AJ20" s="72">
        <f t="shared" si="3"/>
        <v>0</v>
      </c>
      <c r="AK20" s="72">
        <f t="shared" si="3"/>
        <v>0</v>
      </c>
      <c r="AL20" s="72" t="str">
        <f t="shared" si="3"/>
        <v>Does not affect ability to use this method</v>
      </c>
      <c r="AM20" s="72" t="str">
        <f t="shared" si="3"/>
        <v>Does not affect ability to use this method</v>
      </c>
      <c r="AN20" s="72" t="str">
        <f t="shared" si="3"/>
        <v>Does not affect ability to use this method</v>
      </c>
      <c r="AO20" s="72"/>
      <c r="AP20" s="72" t="str">
        <f t="shared" si="4"/>
        <v>Does not affect ability to use this method</v>
      </c>
      <c r="AQ20" s="72" t="str">
        <f t="shared" si="4"/>
        <v>Does not affect ability to use this method</v>
      </c>
      <c r="AR20" s="72" t="str">
        <f t="shared" si="4"/>
        <v>Does not affect ability to use this method</v>
      </c>
      <c r="AS20" s="72" t="str">
        <f t="shared" si="4"/>
        <v>Does not affect ability to use this method</v>
      </c>
      <c r="AT20" s="72" t="str">
        <f t="shared" si="4"/>
        <v>Does not affect ability to use this method</v>
      </c>
      <c r="AU20" s="72">
        <f t="shared" si="4"/>
        <v>0</v>
      </c>
      <c r="AV20" s="72">
        <f t="shared" si="4"/>
        <v>0</v>
      </c>
      <c r="AW20" s="72">
        <f t="shared" si="4"/>
        <v>0</v>
      </c>
      <c r="AX20" s="72" t="str">
        <f t="shared" si="4"/>
        <v>Does not affect ability to use this method</v>
      </c>
      <c r="AY20" s="72" t="str">
        <f t="shared" si="4"/>
        <v>Does not affect ability to use this method</v>
      </c>
      <c r="AZ20" s="72" t="str">
        <f t="shared" si="4"/>
        <v>Does not affect ability to use this method</v>
      </c>
    </row>
    <row r="21" spans="1:52" s="41" customFormat="1" ht="95.25" customHeight="1" x14ac:dyDescent="0.25">
      <c r="A21" s="157"/>
      <c r="B21" s="122">
        <v>3.18</v>
      </c>
      <c r="C21" s="12" t="s">
        <v>148</v>
      </c>
      <c r="D21" s="44"/>
      <c r="E21" s="98" t="str">
        <f t="shared" si="5"/>
        <v>don't know</v>
      </c>
      <c r="F21" s="97"/>
      <c r="G21" s="97"/>
      <c r="H21" s="97"/>
      <c r="I21" s="97"/>
      <c r="J21" s="97"/>
      <c r="K21" s="104">
        <v>0.5</v>
      </c>
      <c r="L21" s="104">
        <v>0.5</v>
      </c>
      <c r="M21" s="100"/>
      <c r="N21" s="100"/>
      <c r="O21" s="103">
        <v>1</v>
      </c>
      <c r="P21" s="100"/>
      <c r="Q21" s="12"/>
      <c r="R21" s="119" t="s">
        <v>38</v>
      </c>
      <c r="S21" s="119" t="s">
        <v>38</v>
      </c>
      <c r="T21" s="119" t="s">
        <v>38</v>
      </c>
      <c r="U21" s="119" t="s">
        <v>38</v>
      </c>
      <c r="V21" s="119" t="s">
        <v>38</v>
      </c>
      <c r="W21" s="119" t="str">
        <f>IF($E21="don't know","not known",($E21*K21))</f>
        <v>not known</v>
      </c>
      <c r="X21" s="119" t="str">
        <f>IF($E21="don't know","not known",($E21*L21))</f>
        <v>not known</v>
      </c>
      <c r="Y21" s="119" t="s">
        <v>38</v>
      </c>
      <c r="Z21" s="119" t="s">
        <v>38</v>
      </c>
      <c r="AA21" s="119" t="str">
        <f>IF($E21="don't know","not known",($E21*O21))</f>
        <v>not known</v>
      </c>
      <c r="AB21" s="119" t="s">
        <v>38</v>
      </c>
      <c r="AD21" s="72" t="str">
        <f t="shared" si="3"/>
        <v>Does not affect ability to use this method</v>
      </c>
      <c r="AE21" s="72" t="str">
        <f t="shared" si="3"/>
        <v>Does not affect ability to use this method</v>
      </c>
      <c r="AF21" s="72" t="str">
        <f t="shared" si="3"/>
        <v>Does not affect ability to use this method</v>
      </c>
      <c r="AG21" s="72" t="str">
        <f t="shared" si="3"/>
        <v>Does not affect ability to use this method</v>
      </c>
      <c r="AH21" s="72" t="str">
        <f t="shared" si="3"/>
        <v>Does not affect ability to use this method</v>
      </c>
      <c r="AI21" s="72">
        <f t="shared" si="3"/>
        <v>0</v>
      </c>
      <c r="AJ21" s="72">
        <f t="shared" si="3"/>
        <v>0</v>
      </c>
      <c r="AK21" s="72" t="str">
        <f t="shared" si="3"/>
        <v>Does not affect ability to use this method</v>
      </c>
      <c r="AL21" s="72" t="str">
        <f t="shared" si="3"/>
        <v>Does not affect ability to use this method</v>
      </c>
      <c r="AM21" s="72">
        <f t="shared" si="3"/>
        <v>0</v>
      </c>
      <c r="AN21" s="72" t="str">
        <f t="shared" si="3"/>
        <v>Does not affect ability to use this method</v>
      </c>
      <c r="AO21" s="72"/>
      <c r="AP21" s="72" t="str">
        <f t="shared" si="4"/>
        <v>Does not affect ability to use this method</v>
      </c>
      <c r="AQ21" s="72" t="str">
        <f t="shared" si="4"/>
        <v>Does not affect ability to use this method</v>
      </c>
      <c r="AR21" s="72" t="str">
        <f t="shared" si="4"/>
        <v>Does not affect ability to use this method</v>
      </c>
      <c r="AS21" s="72" t="str">
        <f t="shared" si="4"/>
        <v>Does not affect ability to use this method</v>
      </c>
      <c r="AT21" s="72" t="str">
        <f t="shared" si="4"/>
        <v>Does not affect ability to use this method</v>
      </c>
      <c r="AU21" s="72">
        <f t="shared" si="4"/>
        <v>0</v>
      </c>
      <c r="AV21" s="72">
        <f t="shared" si="4"/>
        <v>0</v>
      </c>
      <c r="AW21" s="72" t="str">
        <f t="shared" si="4"/>
        <v>Does not affect ability to use this method</v>
      </c>
      <c r="AX21" s="72" t="str">
        <f t="shared" si="4"/>
        <v>Does not affect ability to use this method</v>
      </c>
      <c r="AY21" s="72">
        <f t="shared" si="4"/>
        <v>0</v>
      </c>
      <c r="AZ21" s="72" t="str">
        <f t="shared" si="4"/>
        <v>Does not affect ability to use this method</v>
      </c>
    </row>
    <row r="22" spans="1:52" s="41" customFormat="1" ht="95.25" customHeight="1" x14ac:dyDescent="0.25">
      <c r="A22" s="157"/>
      <c r="B22" s="122">
        <v>3.19</v>
      </c>
      <c r="C22" s="12" t="s">
        <v>173</v>
      </c>
      <c r="D22" s="44"/>
      <c r="E22" s="98" t="str">
        <f t="shared" si="5"/>
        <v>don't know</v>
      </c>
      <c r="F22" s="97"/>
      <c r="G22" s="97"/>
      <c r="H22" s="97"/>
      <c r="I22" s="97"/>
      <c r="J22" s="97"/>
      <c r="K22" s="97"/>
      <c r="L22" s="97"/>
      <c r="M22" s="106">
        <v>0.5</v>
      </c>
      <c r="N22" s="106">
        <v>0.5</v>
      </c>
      <c r="O22" s="106">
        <v>0.5</v>
      </c>
      <c r="P22" s="103">
        <v>1</v>
      </c>
      <c r="Q22" s="12"/>
      <c r="R22" s="119" t="s">
        <v>38</v>
      </c>
      <c r="S22" s="119" t="s">
        <v>38</v>
      </c>
      <c r="T22" s="119" t="s">
        <v>38</v>
      </c>
      <c r="U22" s="119" t="s">
        <v>38</v>
      </c>
      <c r="V22" s="119" t="s">
        <v>38</v>
      </c>
      <c r="W22" s="119" t="s">
        <v>38</v>
      </c>
      <c r="X22" s="119" t="s">
        <v>38</v>
      </c>
      <c r="Y22" s="119" t="str">
        <f>IF($E22="don't know","not known",($E22*M22))</f>
        <v>not known</v>
      </c>
      <c r="Z22" s="119" t="str">
        <f>IF($E22="don't know","not known",($E22*N22))</f>
        <v>not known</v>
      </c>
      <c r="AA22" s="119" t="str">
        <f>IF($E22="don't know","not known",($E22*O22))</f>
        <v>not known</v>
      </c>
      <c r="AB22" s="119" t="str">
        <f>IF($E22="don't know","not known",($E22*P22))</f>
        <v>not known</v>
      </c>
      <c r="AD22" s="72" t="str">
        <f t="shared" si="3"/>
        <v>Does not affect ability to use this method</v>
      </c>
      <c r="AE22" s="72" t="str">
        <f t="shared" si="3"/>
        <v>Does not affect ability to use this method</v>
      </c>
      <c r="AF22" s="72" t="str">
        <f t="shared" si="3"/>
        <v>Does not affect ability to use this method</v>
      </c>
      <c r="AG22" s="72" t="str">
        <f t="shared" si="3"/>
        <v>Does not affect ability to use this method</v>
      </c>
      <c r="AH22" s="72" t="str">
        <f t="shared" si="3"/>
        <v>Does not affect ability to use this method</v>
      </c>
      <c r="AI22" s="72" t="str">
        <f t="shared" si="3"/>
        <v>Does not affect ability to use this method</v>
      </c>
      <c r="AJ22" s="72" t="str">
        <f t="shared" si="3"/>
        <v>Does not affect ability to use this method</v>
      </c>
      <c r="AK22" s="72">
        <f t="shared" si="3"/>
        <v>0</v>
      </c>
      <c r="AL22" s="72">
        <f t="shared" si="3"/>
        <v>0</v>
      </c>
      <c r="AM22" s="72">
        <f t="shared" si="3"/>
        <v>0</v>
      </c>
      <c r="AN22" s="72">
        <f t="shared" si="3"/>
        <v>0</v>
      </c>
      <c r="AO22" s="72"/>
      <c r="AP22" s="72" t="str">
        <f t="shared" si="4"/>
        <v>Does not affect ability to use this method</v>
      </c>
      <c r="AQ22" s="72" t="str">
        <f t="shared" si="4"/>
        <v>Does not affect ability to use this method</v>
      </c>
      <c r="AR22" s="72" t="str">
        <f t="shared" si="4"/>
        <v>Does not affect ability to use this method</v>
      </c>
      <c r="AS22" s="72" t="str">
        <f t="shared" si="4"/>
        <v>Does not affect ability to use this method</v>
      </c>
      <c r="AT22" s="72" t="str">
        <f t="shared" si="4"/>
        <v>Does not affect ability to use this method</v>
      </c>
      <c r="AU22" s="72" t="str">
        <f t="shared" si="4"/>
        <v>Does not affect ability to use this method</v>
      </c>
      <c r="AV22" s="72" t="str">
        <f t="shared" si="4"/>
        <v>Does not affect ability to use this method</v>
      </c>
      <c r="AW22" s="72">
        <f t="shared" si="4"/>
        <v>0</v>
      </c>
      <c r="AX22" s="72">
        <f t="shared" si="4"/>
        <v>0</v>
      </c>
      <c r="AY22" s="72">
        <f t="shared" si="4"/>
        <v>0</v>
      </c>
      <c r="AZ22" s="72">
        <f t="shared" si="4"/>
        <v>0</v>
      </c>
    </row>
    <row r="23" spans="1:52" s="41" customFormat="1" ht="34.5" hidden="1" customHeight="1" x14ac:dyDescent="0.35">
      <c r="B23" s="12"/>
      <c r="C23" s="124" t="s">
        <v>10</v>
      </c>
      <c r="D23" s="125"/>
      <c r="E23" s="118"/>
      <c r="F23" s="12"/>
      <c r="G23" s="12"/>
      <c r="H23" s="12"/>
      <c r="I23" s="12"/>
      <c r="J23" s="12"/>
      <c r="K23" s="12"/>
      <c r="L23" s="12"/>
      <c r="M23" s="123"/>
      <c r="N23" s="123"/>
      <c r="O23" s="123"/>
      <c r="P23" s="126"/>
      <c r="Q23" s="12"/>
      <c r="R23" s="127">
        <f t="shared" ref="R23:AB23" si="8">SUM(R4:R22)</f>
        <v>0</v>
      </c>
      <c r="S23" s="127">
        <f t="shared" si="8"/>
        <v>0</v>
      </c>
      <c r="T23" s="127">
        <f t="shared" si="8"/>
        <v>0</v>
      </c>
      <c r="U23" s="127">
        <f t="shared" si="8"/>
        <v>0</v>
      </c>
      <c r="V23" s="127">
        <f t="shared" si="8"/>
        <v>0</v>
      </c>
      <c r="W23" s="127">
        <f t="shared" si="8"/>
        <v>0</v>
      </c>
      <c r="X23" s="127">
        <f t="shared" si="8"/>
        <v>0</v>
      </c>
      <c r="Y23" s="127">
        <f t="shared" si="8"/>
        <v>0</v>
      </c>
      <c r="Z23" s="127">
        <f t="shared" si="8"/>
        <v>0</v>
      </c>
      <c r="AA23" s="127">
        <f t="shared" si="8"/>
        <v>0</v>
      </c>
      <c r="AB23" s="127">
        <f t="shared" si="8"/>
        <v>0</v>
      </c>
      <c r="AD23" s="72">
        <f t="shared" si="3"/>
        <v>1</v>
      </c>
      <c r="AE23" s="72">
        <f t="shared" si="3"/>
        <v>1</v>
      </c>
      <c r="AF23" s="72">
        <f t="shared" si="3"/>
        <v>1</v>
      </c>
      <c r="AG23" s="72">
        <f t="shared" si="3"/>
        <v>1</v>
      </c>
      <c r="AH23" s="72">
        <f t="shared" si="3"/>
        <v>1</v>
      </c>
      <c r="AI23" s="72">
        <f t="shared" si="3"/>
        <v>1</v>
      </c>
      <c r="AJ23" s="72">
        <f t="shared" si="3"/>
        <v>1</v>
      </c>
      <c r="AK23" s="72">
        <f t="shared" si="3"/>
        <v>1</v>
      </c>
      <c r="AL23" s="72">
        <f t="shared" si="3"/>
        <v>1</v>
      </c>
      <c r="AM23" s="72">
        <f t="shared" si="3"/>
        <v>1</v>
      </c>
      <c r="AN23" s="72">
        <f t="shared" si="3"/>
        <v>1</v>
      </c>
    </row>
    <row r="24" spans="1:52" s="41" customFormat="1" ht="66" customHeight="1" x14ac:dyDescent="0.25">
      <c r="B24" s="128"/>
      <c r="C24" s="129"/>
      <c r="D24" s="130"/>
      <c r="E24" s="118"/>
      <c r="F24" s="12"/>
      <c r="G24" s="12"/>
      <c r="H24" s="12"/>
      <c r="I24" s="12"/>
      <c r="J24" s="12"/>
      <c r="K24" s="12"/>
      <c r="L24" s="12"/>
      <c r="M24" s="13"/>
      <c r="N24" s="13"/>
      <c r="O24" s="13"/>
      <c r="P24" s="126"/>
      <c r="Q24" s="12"/>
      <c r="R24" s="131"/>
      <c r="S24" s="131"/>
      <c r="T24" s="131"/>
      <c r="U24" s="131"/>
      <c r="V24" s="131"/>
      <c r="W24" s="131"/>
      <c r="X24" s="131"/>
      <c r="Y24" s="131"/>
      <c r="Z24" s="131"/>
      <c r="AA24" s="131"/>
      <c r="AB24" s="131"/>
    </row>
    <row r="25" spans="1:52" s="41" customFormat="1" ht="39" customHeight="1" x14ac:dyDescent="0.25">
      <c r="A25" s="160" t="s">
        <v>32</v>
      </c>
      <c r="B25" s="143"/>
      <c r="C25" s="143"/>
      <c r="D25" s="161"/>
      <c r="E25" s="132" t="s">
        <v>41</v>
      </c>
      <c r="F25" s="133">
        <f>COUNTIF(F4:F22,1)</f>
        <v>6</v>
      </c>
      <c r="G25" s="133">
        <f t="shared" ref="G25:P25" si="9">COUNTIF(G4:G22,1)</f>
        <v>7</v>
      </c>
      <c r="H25" s="133">
        <f t="shared" si="9"/>
        <v>6</v>
      </c>
      <c r="I25" s="133">
        <f t="shared" si="9"/>
        <v>1</v>
      </c>
      <c r="J25" s="133">
        <f t="shared" si="9"/>
        <v>1</v>
      </c>
      <c r="K25" s="133">
        <f t="shared" si="9"/>
        <v>4</v>
      </c>
      <c r="L25" s="133">
        <f t="shared" si="9"/>
        <v>4</v>
      </c>
      <c r="M25" s="133">
        <f t="shared" si="9"/>
        <v>2</v>
      </c>
      <c r="N25" s="133">
        <f t="shared" si="9"/>
        <v>1</v>
      </c>
      <c r="O25" s="133">
        <f t="shared" si="9"/>
        <v>1</v>
      </c>
      <c r="P25" s="133">
        <f t="shared" si="9"/>
        <v>1</v>
      </c>
      <c r="Q25" s="133"/>
      <c r="R25" s="134">
        <f>AP25</f>
        <v>0</v>
      </c>
      <c r="S25" s="134">
        <f t="shared" ref="S25:AB25" si="10">AQ25</f>
        <v>0</v>
      </c>
      <c r="T25" s="134">
        <f t="shared" si="10"/>
        <v>0</v>
      </c>
      <c r="U25" s="134">
        <f t="shared" si="10"/>
        <v>0</v>
      </c>
      <c r="V25" s="134">
        <f t="shared" si="10"/>
        <v>0</v>
      </c>
      <c r="W25" s="134">
        <f t="shared" si="10"/>
        <v>0</v>
      </c>
      <c r="X25" s="134">
        <f t="shared" si="10"/>
        <v>0</v>
      </c>
      <c r="Y25" s="134">
        <f t="shared" si="10"/>
        <v>0</v>
      </c>
      <c r="Z25" s="134">
        <f t="shared" si="10"/>
        <v>0</v>
      </c>
      <c r="AA25" s="134">
        <f t="shared" si="10"/>
        <v>0</v>
      </c>
      <c r="AB25" s="134">
        <f t="shared" si="10"/>
        <v>0</v>
      </c>
      <c r="AP25" s="41">
        <f t="shared" ref="AP25:AZ25" si="11">COUNTIF(AP4:AP22,1)</f>
        <v>0</v>
      </c>
      <c r="AQ25" s="41">
        <f t="shared" si="11"/>
        <v>0</v>
      </c>
      <c r="AR25" s="41">
        <f t="shared" si="11"/>
        <v>0</v>
      </c>
      <c r="AS25" s="41">
        <f t="shared" si="11"/>
        <v>0</v>
      </c>
      <c r="AT25" s="41">
        <f t="shared" si="11"/>
        <v>0</v>
      </c>
      <c r="AU25" s="41">
        <f t="shared" si="11"/>
        <v>0</v>
      </c>
      <c r="AV25" s="41">
        <f t="shared" si="11"/>
        <v>0</v>
      </c>
      <c r="AW25" s="41">
        <f t="shared" si="11"/>
        <v>0</v>
      </c>
      <c r="AX25" s="41">
        <f t="shared" si="11"/>
        <v>0</v>
      </c>
      <c r="AY25" s="41">
        <f t="shared" si="11"/>
        <v>0</v>
      </c>
      <c r="AZ25" s="41">
        <f t="shared" si="11"/>
        <v>0</v>
      </c>
    </row>
    <row r="26" spans="1:52" s="41" customFormat="1" ht="39" customHeight="1" x14ac:dyDescent="0.25">
      <c r="A26" s="162" t="s">
        <v>34</v>
      </c>
      <c r="B26" s="153"/>
      <c r="C26" s="153"/>
      <c r="D26" s="153"/>
      <c r="E26" s="70"/>
      <c r="F26" s="9"/>
      <c r="G26" s="9"/>
      <c r="H26" s="9"/>
      <c r="I26" s="9"/>
      <c r="J26" s="9"/>
      <c r="K26" s="9"/>
      <c r="L26" s="9"/>
      <c r="M26" s="9"/>
      <c r="N26" s="9"/>
      <c r="O26" s="9"/>
      <c r="P26" s="9"/>
      <c r="Q26" s="9"/>
      <c r="R26" s="135">
        <f>COUNTIFS(F4:F22,"1",R4:R22,"not known")</f>
        <v>6</v>
      </c>
      <c r="S26" s="135">
        <f t="shared" ref="S26:AB26" si="12">COUNTIFS(G4:G22,"1",S4:S22,"not known")</f>
        <v>7</v>
      </c>
      <c r="T26" s="135">
        <f t="shared" si="12"/>
        <v>6</v>
      </c>
      <c r="U26" s="135">
        <f t="shared" si="12"/>
        <v>1</v>
      </c>
      <c r="V26" s="135">
        <f t="shared" si="12"/>
        <v>1</v>
      </c>
      <c r="W26" s="135">
        <f t="shared" si="12"/>
        <v>4</v>
      </c>
      <c r="X26" s="135">
        <f t="shared" si="12"/>
        <v>4</v>
      </c>
      <c r="Y26" s="135">
        <f t="shared" si="12"/>
        <v>2</v>
      </c>
      <c r="Z26" s="135">
        <f t="shared" si="12"/>
        <v>1</v>
      </c>
      <c r="AA26" s="135">
        <f t="shared" si="12"/>
        <v>1</v>
      </c>
      <c r="AB26" s="135">
        <f t="shared" si="12"/>
        <v>1</v>
      </c>
    </row>
    <row r="27" spans="1:52" s="41" customFormat="1" ht="40.5" customHeight="1" x14ac:dyDescent="0.25">
      <c r="A27" s="162" t="s">
        <v>33</v>
      </c>
      <c r="B27" s="153"/>
      <c r="C27" s="153"/>
      <c r="D27" s="153"/>
      <c r="E27" s="70" t="s">
        <v>42</v>
      </c>
      <c r="F27" s="9">
        <f>COUNTIF(F4:F22,0.5)</f>
        <v>2</v>
      </c>
      <c r="G27" s="9">
        <f t="shared" ref="G27:P27" si="13">COUNTIF(G4:G22,0.5)</f>
        <v>0</v>
      </c>
      <c r="H27" s="9">
        <f t="shared" si="13"/>
        <v>1</v>
      </c>
      <c r="I27" s="9">
        <f t="shared" si="13"/>
        <v>1</v>
      </c>
      <c r="J27" s="9">
        <f t="shared" si="13"/>
        <v>1</v>
      </c>
      <c r="K27" s="9">
        <f t="shared" si="13"/>
        <v>2</v>
      </c>
      <c r="L27" s="9">
        <f t="shared" si="13"/>
        <v>2</v>
      </c>
      <c r="M27" s="9">
        <f t="shared" si="13"/>
        <v>4</v>
      </c>
      <c r="N27" s="9">
        <f t="shared" si="13"/>
        <v>3</v>
      </c>
      <c r="O27" s="9">
        <f t="shared" si="13"/>
        <v>3</v>
      </c>
      <c r="P27" s="9">
        <f t="shared" si="13"/>
        <v>2</v>
      </c>
      <c r="Q27" s="9"/>
      <c r="R27" s="135">
        <f>AD27</f>
        <v>0</v>
      </c>
      <c r="S27" s="135">
        <f t="shared" ref="S27:AB27" si="14">AE27</f>
        <v>0</v>
      </c>
      <c r="T27" s="135">
        <f t="shared" si="14"/>
        <v>0</v>
      </c>
      <c r="U27" s="135">
        <f t="shared" si="14"/>
        <v>0</v>
      </c>
      <c r="V27" s="135">
        <f t="shared" si="14"/>
        <v>0</v>
      </c>
      <c r="W27" s="135">
        <f t="shared" si="14"/>
        <v>0</v>
      </c>
      <c r="X27" s="135">
        <f t="shared" si="14"/>
        <v>0</v>
      </c>
      <c r="Y27" s="135">
        <f t="shared" si="14"/>
        <v>0</v>
      </c>
      <c r="Z27" s="135">
        <f t="shared" si="14"/>
        <v>0</v>
      </c>
      <c r="AA27" s="135">
        <f t="shared" si="14"/>
        <v>0</v>
      </c>
      <c r="AB27" s="135">
        <f t="shared" si="14"/>
        <v>0</v>
      </c>
      <c r="AD27" s="41">
        <f>COUNTIF(AD4:AD22,1)</f>
        <v>0</v>
      </c>
      <c r="AE27" s="41">
        <f t="shared" ref="AE27:AN27" si="15">COUNTIF(AE4:AE22,1)</f>
        <v>0</v>
      </c>
      <c r="AF27" s="41">
        <f t="shared" si="15"/>
        <v>0</v>
      </c>
      <c r="AG27" s="41">
        <f t="shared" si="15"/>
        <v>0</v>
      </c>
      <c r="AH27" s="41">
        <f t="shared" si="15"/>
        <v>0</v>
      </c>
      <c r="AI27" s="41">
        <f t="shared" si="15"/>
        <v>0</v>
      </c>
      <c r="AJ27" s="41">
        <f t="shared" si="15"/>
        <v>0</v>
      </c>
      <c r="AK27" s="41">
        <f t="shared" si="15"/>
        <v>0</v>
      </c>
      <c r="AL27" s="41">
        <f t="shared" si="15"/>
        <v>0</v>
      </c>
      <c r="AM27" s="41">
        <f t="shared" si="15"/>
        <v>0</v>
      </c>
      <c r="AN27" s="41">
        <f t="shared" si="15"/>
        <v>0</v>
      </c>
    </row>
    <row r="28" spans="1:52" s="41" customFormat="1" ht="34.5" customHeight="1" x14ac:dyDescent="0.25">
      <c r="A28" s="9"/>
      <c r="B28" s="9"/>
      <c r="C28" s="136"/>
      <c r="D28" s="69"/>
      <c r="E28" s="70"/>
      <c r="F28" s="9"/>
      <c r="G28" s="9"/>
      <c r="H28" s="9"/>
      <c r="I28" s="9"/>
      <c r="J28" s="9"/>
      <c r="K28" s="9"/>
      <c r="L28" s="9"/>
      <c r="M28" s="81"/>
      <c r="N28" s="81"/>
      <c r="O28" s="81"/>
      <c r="P28" s="49"/>
      <c r="Q28" s="9"/>
      <c r="R28" s="135"/>
      <c r="S28" s="135"/>
      <c r="T28" s="135"/>
      <c r="U28" s="135"/>
      <c r="V28" s="135"/>
      <c r="W28" s="135"/>
      <c r="X28" s="135"/>
      <c r="Y28" s="135"/>
      <c r="Z28" s="135"/>
      <c r="AA28" s="135"/>
      <c r="AB28" s="135"/>
    </row>
    <row r="29" spans="1:52" s="41" customFormat="1" ht="34.5" customHeight="1" x14ac:dyDescent="0.25">
      <c r="A29" s="163" t="s">
        <v>11</v>
      </c>
      <c r="B29" s="153"/>
      <c r="C29" s="153"/>
      <c r="D29" s="153"/>
      <c r="E29" s="70" t="s">
        <v>43</v>
      </c>
      <c r="F29" s="9">
        <f t="shared" ref="F29:P29" si="16">SUM(F4:F22)</f>
        <v>7</v>
      </c>
      <c r="G29" s="9">
        <f t="shared" si="16"/>
        <v>7</v>
      </c>
      <c r="H29" s="9">
        <f t="shared" si="16"/>
        <v>6.5</v>
      </c>
      <c r="I29" s="9">
        <f t="shared" si="16"/>
        <v>1.5</v>
      </c>
      <c r="J29" s="9">
        <f t="shared" si="16"/>
        <v>1.5</v>
      </c>
      <c r="K29" s="9">
        <f t="shared" si="16"/>
        <v>5</v>
      </c>
      <c r="L29" s="9">
        <f t="shared" si="16"/>
        <v>5</v>
      </c>
      <c r="M29" s="9">
        <f t="shared" si="16"/>
        <v>4</v>
      </c>
      <c r="N29" s="9">
        <f t="shared" si="16"/>
        <v>2.5</v>
      </c>
      <c r="O29" s="9">
        <f t="shared" si="16"/>
        <v>2.5</v>
      </c>
      <c r="P29" s="9">
        <f t="shared" si="16"/>
        <v>2</v>
      </c>
      <c r="Q29" s="9"/>
      <c r="R29" s="137">
        <f t="shared" ref="R29:AB29" si="17">R23/F29</f>
        <v>0</v>
      </c>
      <c r="S29" s="137">
        <f t="shared" si="17"/>
        <v>0</v>
      </c>
      <c r="T29" s="137">
        <f t="shared" si="17"/>
        <v>0</v>
      </c>
      <c r="U29" s="137">
        <f t="shared" si="17"/>
        <v>0</v>
      </c>
      <c r="V29" s="137">
        <f t="shared" si="17"/>
        <v>0</v>
      </c>
      <c r="W29" s="137">
        <f t="shared" si="17"/>
        <v>0</v>
      </c>
      <c r="X29" s="137">
        <f t="shared" si="17"/>
        <v>0</v>
      </c>
      <c r="Y29" s="137">
        <f t="shared" si="17"/>
        <v>0</v>
      </c>
      <c r="Z29" s="137">
        <f t="shared" si="17"/>
        <v>0</v>
      </c>
      <c r="AA29" s="137">
        <f t="shared" si="17"/>
        <v>0</v>
      </c>
      <c r="AB29" s="137">
        <f t="shared" si="17"/>
        <v>0</v>
      </c>
    </row>
    <row r="30" spans="1:52" s="41" customFormat="1" ht="34.5" customHeight="1" x14ac:dyDescent="0.25">
      <c r="A30" s="9"/>
      <c r="B30" s="9"/>
      <c r="C30" s="136"/>
      <c r="D30" s="69"/>
      <c r="E30" s="70"/>
      <c r="F30" s="9"/>
      <c r="G30" s="9"/>
      <c r="H30" s="9"/>
      <c r="I30" s="9"/>
      <c r="J30" s="9"/>
      <c r="K30" s="9"/>
      <c r="L30" s="9"/>
      <c r="M30" s="81"/>
      <c r="N30" s="81"/>
      <c r="O30" s="81"/>
      <c r="P30" s="49"/>
      <c r="Q30" s="9"/>
      <c r="R30" s="138"/>
      <c r="S30" s="138"/>
      <c r="T30" s="138"/>
      <c r="U30" s="138"/>
      <c r="V30" s="138"/>
      <c r="W30" s="138"/>
      <c r="X30" s="138"/>
      <c r="Y30" s="138"/>
      <c r="Z30" s="138"/>
      <c r="AA30" s="138"/>
      <c r="AB30" s="138"/>
    </row>
    <row r="31" spans="1:52" s="41" customFormat="1" ht="63" customHeight="1" x14ac:dyDescent="0.25">
      <c r="A31" s="152" t="s">
        <v>116</v>
      </c>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row>
    <row r="32" spans="1:52" s="41" customFormat="1" ht="48" customHeight="1" x14ac:dyDescent="0.25">
      <c r="A32" s="154" t="s">
        <v>102</v>
      </c>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row>
    <row r="33" spans="1:28" x14ac:dyDescent="0.25">
      <c r="A33" s="139"/>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row>
    <row r="34" spans="1:28" x14ac:dyDescent="0.25">
      <c r="A34" s="139"/>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row>
    <row r="35" spans="1:28" x14ac:dyDescent="0.25">
      <c r="A35" s="139"/>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row>
    <row r="36" spans="1:28" x14ac:dyDescent="0.25">
      <c r="A36" s="139"/>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row>
    <row r="37" spans="1:28" x14ac:dyDescent="0.25">
      <c r="A37" s="139"/>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row>
    <row r="38" spans="1:28" x14ac:dyDescent="0.25">
      <c r="A38" s="139"/>
      <c r="B38" s="139"/>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row>
    <row r="39" spans="1:28" x14ac:dyDescent="0.25">
      <c r="A39" s="139"/>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row>
    <row r="40" spans="1:28" x14ac:dyDescent="0.25">
      <c r="A40" s="139"/>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row>
    <row r="41" spans="1:28" x14ac:dyDescent="0.25">
      <c r="A41" s="139"/>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row>
    <row r="42" spans="1:28" x14ac:dyDescent="0.25">
      <c r="A42" s="139"/>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row>
    <row r="43" spans="1:28" x14ac:dyDescent="0.25">
      <c r="A43" s="139"/>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row>
    <row r="44" spans="1:28" x14ac:dyDescent="0.25">
      <c r="A44" s="139"/>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row>
    <row r="45" spans="1:28" x14ac:dyDescent="0.2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row>
    <row r="46" spans="1:28" x14ac:dyDescent="0.25">
      <c r="A46" s="139"/>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row>
    <row r="47" spans="1:28" x14ac:dyDescent="0.25">
      <c r="A47" s="139"/>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row>
    <row r="48" spans="1:28" x14ac:dyDescent="0.25">
      <c r="A48" s="139"/>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row>
    <row r="49" spans="1:28" x14ac:dyDescent="0.25">
      <c r="A49" s="139"/>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row>
    <row r="50" spans="1:28" x14ac:dyDescent="0.25">
      <c r="A50" s="139"/>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row>
    <row r="51" spans="1:28" x14ac:dyDescent="0.25">
      <c r="A51" s="139"/>
      <c r="B51" s="139"/>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row>
    <row r="52" spans="1:28" x14ac:dyDescent="0.25">
      <c r="A52" s="139"/>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row>
    <row r="53" spans="1:28" x14ac:dyDescent="0.25">
      <c r="A53" s="139"/>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row>
    <row r="54" spans="1:28" x14ac:dyDescent="0.25">
      <c r="A54" s="139"/>
      <c r="B54" s="139"/>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row>
    <row r="55" spans="1:28" x14ac:dyDescent="0.25">
      <c r="A55" s="139"/>
      <c r="B55" s="139"/>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row>
    <row r="56" spans="1:28" x14ac:dyDescent="0.25">
      <c r="A56" s="139"/>
      <c r="B56" s="139"/>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row>
    <row r="57" spans="1:28" x14ac:dyDescent="0.25">
      <c r="A57" s="139"/>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row>
    <row r="58" spans="1:28" x14ac:dyDescent="0.25">
      <c r="A58" s="139"/>
      <c r="B58" s="139"/>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row>
    <row r="59" spans="1:28" x14ac:dyDescent="0.25">
      <c r="A59" s="139"/>
      <c r="B59" s="139"/>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row>
    <row r="60" spans="1:28" x14ac:dyDescent="0.25">
      <c r="A60" s="139"/>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row>
    <row r="61" spans="1:28" x14ac:dyDescent="0.25">
      <c r="A61" s="139"/>
      <c r="B61" s="139"/>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row>
    <row r="62" spans="1:28" x14ac:dyDescent="0.25">
      <c r="A62" s="139"/>
      <c r="B62" s="139"/>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row>
    <row r="63" spans="1:28" x14ac:dyDescent="0.25">
      <c r="A63" s="139"/>
      <c r="B63" s="139"/>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row>
    <row r="64" spans="1:28" x14ac:dyDescent="0.25">
      <c r="A64" s="139"/>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row>
    <row r="65" spans="1:28" x14ac:dyDescent="0.25">
      <c r="A65" s="139"/>
      <c r="B65" s="139"/>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row>
    <row r="66" spans="1:28" x14ac:dyDescent="0.25">
      <c r="A66" s="139"/>
      <c r="B66" s="139"/>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row>
    <row r="67" spans="1:28" x14ac:dyDescent="0.25">
      <c r="A67" s="139"/>
      <c r="B67" s="139"/>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row>
    <row r="68" spans="1:28" x14ac:dyDescent="0.25">
      <c r="A68" s="139"/>
      <c r="B68" s="139"/>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row>
    <row r="69" spans="1:28" x14ac:dyDescent="0.25">
      <c r="A69" s="139"/>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row>
    <row r="70" spans="1:28" x14ac:dyDescent="0.25">
      <c r="A70" s="139"/>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row>
    <row r="71" spans="1:28" x14ac:dyDescent="0.25">
      <c r="A71" s="139"/>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row>
    <row r="72" spans="1:28" x14ac:dyDescent="0.25">
      <c r="A72" s="139"/>
      <c r="B72" s="139"/>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row>
    <row r="73" spans="1:28" x14ac:dyDescent="0.25">
      <c r="A73" s="139"/>
      <c r="B73" s="139"/>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row>
    <row r="74" spans="1:28" x14ac:dyDescent="0.25">
      <c r="A74" s="139"/>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row>
    <row r="75" spans="1:28" x14ac:dyDescent="0.25">
      <c r="A75" s="139"/>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row>
    <row r="76" spans="1:28" x14ac:dyDescent="0.25">
      <c r="A76" s="139"/>
      <c r="B76" s="139"/>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row>
    <row r="77" spans="1:28" x14ac:dyDescent="0.25">
      <c r="A77" s="139"/>
      <c r="B77" s="139"/>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row>
    <row r="78" spans="1:28" x14ac:dyDescent="0.25">
      <c r="A78" s="139"/>
      <c r="B78" s="139"/>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row>
    <row r="79" spans="1:28" x14ac:dyDescent="0.25">
      <c r="A79" s="139"/>
      <c r="B79" s="139"/>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row>
    <row r="80" spans="1:28" x14ac:dyDescent="0.25">
      <c r="A80" s="139"/>
      <c r="B80" s="139"/>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row>
    <row r="81" spans="1:28" x14ac:dyDescent="0.25">
      <c r="A81" s="139"/>
      <c r="B81" s="139"/>
      <c r="C81" s="139"/>
      <c r="D81" s="139"/>
      <c r="E81" s="139"/>
      <c r="F81" s="139"/>
      <c r="G81" s="139"/>
      <c r="H81" s="139"/>
      <c r="I81" s="139"/>
      <c r="J81" s="139"/>
      <c r="K81" s="139"/>
      <c r="L81" s="139"/>
      <c r="M81" s="139"/>
      <c r="N81" s="139"/>
      <c r="O81" s="139"/>
      <c r="P81" s="139"/>
      <c r="Q81" s="139"/>
      <c r="R81" s="139"/>
      <c r="S81" s="139"/>
      <c r="T81" s="139"/>
      <c r="U81" s="139"/>
      <c r="V81" s="139"/>
      <c r="W81" s="139"/>
      <c r="X81" s="139"/>
      <c r="Y81" s="139"/>
      <c r="Z81" s="139"/>
      <c r="AA81" s="139"/>
      <c r="AB81" s="139"/>
    </row>
    <row r="82" spans="1:28" x14ac:dyDescent="0.25">
      <c r="A82" s="139"/>
      <c r="B82" s="139"/>
      <c r="C82" s="139"/>
      <c r="D82" s="139"/>
      <c r="E82" s="139"/>
      <c r="F82" s="139"/>
      <c r="G82" s="139"/>
      <c r="H82" s="139"/>
      <c r="I82" s="139"/>
      <c r="J82" s="139"/>
      <c r="K82" s="139"/>
      <c r="L82" s="139"/>
      <c r="M82" s="139"/>
      <c r="N82" s="139"/>
      <c r="O82" s="139"/>
      <c r="P82" s="139"/>
      <c r="Q82" s="139"/>
      <c r="R82" s="139"/>
      <c r="S82" s="139"/>
      <c r="T82" s="139"/>
      <c r="U82" s="139"/>
      <c r="V82" s="139"/>
      <c r="W82" s="139"/>
      <c r="X82" s="139"/>
      <c r="Y82" s="139"/>
      <c r="Z82" s="139"/>
      <c r="AA82" s="139"/>
      <c r="AB82" s="139"/>
    </row>
    <row r="83" spans="1:28" x14ac:dyDescent="0.25">
      <c r="A83" s="139"/>
      <c r="B83" s="139"/>
      <c r="C83" s="139"/>
      <c r="D83" s="139"/>
      <c r="E83" s="139"/>
      <c r="F83" s="139"/>
      <c r="G83" s="139"/>
      <c r="H83" s="139"/>
      <c r="I83" s="139"/>
      <c r="J83" s="139"/>
      <c r="K83" s="139"/>
      <c r="L83" s="139"/>
      <c r="M83" s="139"/>
      <c r="N83" s="139"/>
      <c r="O83" s="139"/>
      <c r="P83" s="139"/>
      <c r="Q83" s="139"/>
      <c r="R83" s="139"/>
      <c r="S83" s="139"/>
      <c r="T83" s="139"/>
      <c r="U83" s="139"/>
      <c r="V83" s="139"/>
      <c r="W83" s="139"/>
      <c r="X83" s="139"/>
      <c r="Y83" s="139"/>
      <c r="Z83" s="139"/>
      <c r="AA83" s="139"/>
      <c r="AB83" s="139"/>
    </row>
    <row r="84" spans="1:28" x14ac:dyDescent="0.25">
      <c r="A84" s="139"/>
      <c r="B84" s="139"/>
      <c r="C84" s="139"/>
      <c r="D84" s="139"/>
      <c r="E84" s="139"/>
      <c r="F84" s="139"/>
      <c r="G84" s="139"/>
      <c r="H84" s="139"/>
      <c r="I84" s="139"/>
      <c r="J84" s="139"/>
      <c r="K84" s="139"/>
      <c r="L84" s="139"/>
      <c r="M84" s="139"/>
      <c r="N84" s="139"/>
      <c r="O84" s="139"/>
      <c r="P84" s="139"/>
      <c r="Q84" s="139"/>
      <c r="R84" s="139"/>
      <c r="S84" s="139"/>
      <c r="T84" s="139"/>
      <c r="U84" s="139"/>
      <c r="V84" s="139"/>
      <c r="W84" s="139"/>
      <c r="X84" s="139"/>
      <c r="Y84" s="139"/>
      <c r="Z84" s="139"/>
      <c r="AA84" s="139"/>
      <c r="AB84" s="139"/>
    </row>
    <row r="85" spans="1:28" x14ac:dyDescent="0.25">
      <c r="A85" s="139"/>
      <c r="B85" s="139"/>
      <c r="C85" s="139"/>
      <c r="D85" s="139"/>
      <c r="E85" s="139"/>
      <c r="F85" s="139"/>
      <c r="G85" s="139"/>
      <c r="H85" s="139"/>
      <c r="I85" s="139"/>
      <c r="J85" s="139"/>
      <c r="K85" s="139"/>
      <c r="L85" s="139"/>
      <c r="M85" s="139"/>
      <c r="N85" s="139"/>
      <c r="O85" s="139"/>
      <c r="P85" s="139"/>
      <c r="Q85" s="139"/>
      <c r="R85" s="139"/>
      <c r="S85" s="139"/>
      <c r="T85" s="139"/>
      <c r="U85" s="139"/>
      <c r="V85" s="139"/>
      <c r="W85" s="139"/>
      <c r="X85" s="139"/>
      <c r="Y85" s="139"/>
      <c r="Z85" s="139"/>
      <c r="AA85" s="139"/>
      <c r="AB85" s="139"/>
    </row>
    <row r="86" spans="1:28" x14ac:dyDescent="0.25">
      <c r="A86" s="139"/>
      <c r="B86" s="139"/>
      <c r="C86" s="139"/>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39"/>
      <c r="AB86" s="139"/>
    </row>
    <row r="87" spans="1:28" x14ac:dyDescent="0.25">
      <c r="A87" s="139"/>
      <c r="B87" s="139"/>
      <c r="C87" s="139"/>
      <c r="D87" s="139"/>
      <c r="E87" s="139"/>
      <c r="F87" s="139"/>
      <c r="G87" s="139"/>
      <c r="H87" s="139"/>
      <c r="I87" s="139"/>
      <c r="J87" s="139"/>
      <c r="K87" s="139"/>
      <c r="L87" s="139"/>
      <c r="M87" s="139"/>
      <c r="N87" s="139"/>
      <c r="O87" s="139"/>
      <c r="P87" s="139"/>
      <c r="Q87" s="139"/>
      <c r="R87" s="139"/>
      <c r="S87" s="139"/>
      <c r="T87" s="139"/>
      <c r="U87" s="139"/>
      <c r="V87" s="139"/>
      <c r="W87" s="139"/>
      <c r="X87" s="139"/>
      <c r="Y87" s="139"/>
      <c r="Z87" s="139"/>
      <c r="AA87" s="139"/>
      <c r="AB87" s="139"/>
    </row>
    <row r="88" spans="1:28" x14ac:dyDescent="0.25">
      <c r="A88" s="139"/>
      <c r="B88" s="139"/>
      <c r="C88" s="139"/>
      <c r="D88" s="139"/>
      <c r="E88" s="139"/>
      <c r="F88" s="139"/>
      <c r="G88" s="139"/>
      <c r="H88" s="139"/>
      <c r="I88" s="139"/>
      <c r="J88" s="139"/>
      <c r="K88" s="139"/>
      <c r="L88" s="139"/>
      <c r="M88" s="139"/>
      <c r="N88" s="139"/>
      <c r="O88" s="139"/>
      <c r="P88" s="139"/>
      <c r="Q88" s="139"/>
      <c r="R88" s="139"/>
      <c r="S88" s="139"/>
      <c r="T88" s="139"/>
      <c r="U88" s="139"/>
      <c r="V88" s="139"/>
      <c r="W88" s="139"/>
      <c r="X88" s="139"/>
      <c r="Y88" s="139"/>
      <c r="Z88" s="139"/>
      <c r="AA88" s="139"/>
      <c r="AB88" s="139"/>
    </row>
    <row r="89" spans="1:28" x14ac:dyDescent="0.25">
      <c r="A89" s="139"/>
      <c r="B89" s="139"/>
      <c r="C89" s="139"/>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row>
    <row r="90" spans="1:28" x14ac:dyDescent="0.25">
      <c r="A90" s="139"/>
      <c r="B90" s="139"/>
      <c r="C90" s="139"/>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39"/>
    </row>
    <row r="91" spans="1:28" x14ac:dyDescent="0.25">
      <c r="A91" s="139"/>
      <c r="B91" s="139"/>
      <c r="C91" s="139"/>
      <c r="D91" s="139"/>
      <c r="E91" s="139"/>
      <c r="F91" s="139"/>
      <c r="G91" s="139"/>
      <c r="H91" s="139"/>
      <c r="I91" s="139"/>
      <c r="J91" s="139"/>
      <c r="K91" s="139"/>
      <c r="L91" s="139"/>
      <c r="M91" s="139"/>
      <c r="N91" s="139"/>
      <c r="O91" s="139"/>
      <c r="P91" s="139"/>
      <c r="Q91" s="139"/>
      <c r="R91" s="139"/>
      <c r="S91" s="139"/>
      <c r="T91" s="139"/>
      <c r="U91" s="139"/>
      <c r="V91" s="139"/>
      <c r="W91" s="139"/>
      <c r="X91" s="139"/>
      <c r="Y91" s="139"/>
      <c r="Z91" s="139"/>
      <c r="AA91" s="139"/>
      <c r="AB91" s="139"/>
    </row>
    <row r="92" spans="1:28" x14ac:dyDescent="0.25">
      <c r="A92" s="139"/>
      <c r="B92" s="139"/>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row>
    <row r="93" spans="1:28" x14ac:dyDescent="0.25">
      <c r="A93" s="139"/>
      <c r="B93" s="139"/>
      <c r="C93" s="139"/>
      <c r="D93" s="139"/>
      <c r="E93" s="139"/>
      <c r="F93" s="139"/>
      <c r="G93" s="139"/>
      <c r="H93" s="139"/>
      <c r="I93" s="139"/>
      <c r="J93" s="139"/>
      <c r="K93" s="139"/>
      <c r="L93" s="139"/>
      <c r="M93" s="139"/>
      <c r="N93" s="139"/>
      <c r="O93" s="139"/>
      <c r="P93" s="139"/>
      <c r="Q93" s="139"/>
      <c r="R93" s="139"/>
      <c r="S93" s="139"/>
      <c r="T93" s="139"/>
      <c r="U93" s="139"/>
      <c r="V93" s="139"/>
      <c r="W93" s="139"/>
      <c r="X93" s="139"/>
      <c r="Y93" s="139"/>
      <c r="Z93" s="139"/>
      <c r="AA93" s="139"/>
      <c r="AB93" s="139"/>
    </row>
    <row r="94" spans="1:28" x14ac:dyDescent="0.25">
      <c r="A94" s="139"/>
      <c r="B94" s="139"/>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9"/>
      <c r="AB94" s="139"/>
    </row>
    <row r="95" spans="1:28" x14ac:dyDescent="0.25">
      <c r="A95" s="139"/>
      <c r="B95" s="139"/>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row>
    <row r="96" spans="1:28" x14ac:dyDescent="0.25">
      <c r="A96" s="139"/>
      <c r="B96" s="139"/>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39"/>
      <c r="AB96" s="139"/>
    </row>
    <row r="97" spans="1:28" x14ac:dyDescent="0.25">
      <c r="A97" s="139"/>
      <c r="B97" s="139"/>
      <c r="C97" s="139"/>
      <c r="D97" s="139"/>
      <c r="E97" s="139"/>
      <c r="F97" s="139"/>
      <c r="G97" s="139"/>
      <c r="H97" s="139"/>
      <c r="I97" s="139"/>
      <c r="J97" s="139"/>
      <c r="K97" s="139"/>
      <c r="L97" s="139"/>
      <c r="M97" s="139"/>
      <c r="N97" s="139"/>
      <c r="O97" s="139"/>
      <c r="P97" s="139"/>
      <c r="Q97" s="139"/>
      <c r="R97" s="139"/>
      <c r="S97" s="139"/>
      <c r="T97" s="139"/>
      <c r="U97" s="139"/>
      <c r="V97" s="139"/>
      <c r="W97" s="139"/>
      <c r="X97" s="139"/>
      <c r="Y97" s="139"/>
      <c r="Z97" s="139"/>
      <c r="AA97" s="139"/>
      <c r="AB97" s="139"/>
    </row>
    <row r="98" spans="1:28" x14ac:dyDescent="0.25">
      <c r="A98" s="139"/>
      <c r="B98" s="139"/>
      <c r="C98" s="139"/>
      <c r="D98" s="139"/>
      <c r="E98" s="139"/>
      <c r="F98" s="139"/>
      <c r="G98" s="139"/>
      <c r="H98" s="139"/>
      <c r="I98" s="139"/>
      <c r="J98" s="139"/>
      <c r="K98" s="139"/>
      <c r="L98" s="139"/>
      <c r="M98" s="139"/>
      <c r="N98" s="139"/>
      <c r="O98" s="139"/>
      <c r="P98" s="139"/>
      <c r="Q98" s="139"/>
      <c r="R98" s="139"/>
      <c r="S98" s="139"/>
      <c r="T98" s="139"/>
      <c r="U98" s="139"/>
      <c r="V98" s="139"/>
      <c r="W98" s="139"/>
      <c r="X98" s="139"/>
      <c r="Y98" s="139"/>
      <c r="Z98" s="139"/>
      <c r="AA98" s="139"/>
      <c r="AB98" s="139"/>
    </row>
    <row r="99" spans="1:28" x14ac:dyDescent="0.25">
      <c r="A99" s="139"/>
      <c r="B99" s="139"/>
      <c r="C99" s="139"/>
      <c r="D99" s="139"/>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row>
    <row r="100" spans="1:28" x14ac:dyDescent="0.25">
      <c r="A100" s="139"/>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row>
    <row r="101" spans="1:28" x14ac:dyDescent="0.25">
      <c r="A101" s="139"/>
      <c r="B101" s="139"/>
      <c r="C101" s="139"/>
      <c r="D101" s="139"/>
      <c r="E101" s="139"/>
      <c r="F101" s="139"/>
      <c r="G101" s="139"/>
      <c r="H101" s="139"/>
      <c r="I101" s="139"/>
      <c r="J101" s="139"/>
      <c r="K101" s="139"/>
      <c r="L101" s="139"/>
      <c r="M101" s="139"/>
      <c r="N101" s="139"/>
      <c r="O101" s="139"/>
      <c r="P101" s="139"/>
      <c r="Q101" s="139"/>
      <c r="R101" s="139"/>
      <c r="S101" s="139"/>
      <c r="T101" s="139"/>
      <c r="U101" s="139"/>
      <c r="V101" s="139"/>
      <c r="W101" s="139"/>
      <c r="X101" s="139"/>
      <c r="Y101" s="139"/>
      <c r="Z101" s="139"/>
      <c r="AA101" s="139"/>
      <c r="AB101" s="139"/>
    </row>
    <row r="102" spans="1:28" x14ac:dyDescent="0.25">
      <c r="A102" s="139"/>
      <c r="B102" s="139"/>
      <c r="C102" s="139"/>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row>
    <row r="103" spans="1:28" x14ac:dyDescent="0.25">
      <c r="A103" s="139"/>
      <c r="B103" s="139"/>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row>
    <row r="104" spans="1:28" x14ac:dyDescent="0.25">
      <c r="A104" s="139"/>
      <c r="B104" s="139"/>
      <c r="C104" s="139"/>
      <c r="D104" s="139"/>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39"/>
    </row>
    <row r="105" spans="1:28" x14ac:dyDescent="0.25">
      <c r="A105" s="139"/>
      <c r="B105" s="139"/>
      <c r="C105" s="139"/>
      <c r="D105" s="139"/>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c r="AB105" s="139"/>
    </row>
    <row r="106" spans="1:28" x14ac:dyDescent="0.25">
      <c r="A106" s="139"/>
      <c r="B106" s="139"/>
      <c r="C106" s="139"/>
      <c r="D106" s="139"/>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row>
    <row r="107" spans="1:28" x14ac:dyDescent="0.25">
      <c r="A107" s="139"/>
      <c r="B107" s="139"/>
      <c r="C107" s="139"/>
      <c r="D107" s="139"/>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c r="AB107" s="139"/>
    </row>
    <row r="108" spans="1:28" x14ac:dyDescent="0.25">
      <c r="A108" s="139"/>
      <c r="B108" s="139"/>
      <c r="C108" s="139"/>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row>
    <row r="109" spans="1:28" x14ac:dyDescent="0.25">
      <c r="A109" s="139"/>
      <c r="B109" s="139"/>
      <c r="C109" s="139"/>
      <c r="D109" s="139"/>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c r="AB109" s="139"/>
    </row>
    <row r="110" spans="1:28" x14ac:dyDescent="0.25">
      <c r="A110" s="139"/>
      <c r="B110" s="139"/>
      <c r="C110" s="139"/>
      <c r="D110" s="139"/>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c r="AB110" s="139"/>
    </row>
    <row r="111" spans="1:28" x14ac:dyDescent="0.25">
      <c r="A111" s="139"/>
      <c r="B111" s="139"/>
      <c r="C111" s="139"/>
      <c r="D111" s="139"/>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c r="AB111" s="139"/>
    </row>
    <row r="112" spans="1:28" x14ac:dyDescent="0.25">
      <c r="A112" s="139"/>
      <c r="B112" s="139"/>
      <c r="C112" s="139"/>
      <c r="D112" s="139"/>
      <c r="E112" s="139"/>
      <c r="F112" s="139"/>
      <c r="G112" s="139"/>
      <c r="H112" s="139"/>
      <c r="I112" s="139"/>
      <c r="J112" s="139"/>
      <c r="K112" s="139"/>
      <c r="L112" s="139"/>
      <c r="M112" s="139"/>
      <c r="N112" s="139"/>
      <c r="O112" s="139"/>
      <c r="P112" s="139"/>
      <c r="Q112" s="139"/>
      <c r="R112" s="139"/>
      <c r="S112" s="139"/>
      <c r="T112" s="139"/>
      <c r="U112" s="139"/>
      <c r="V112" s="139"/>
      <c r="W112" s="139"/>
      <c r="X112" s="139"/>
      <c r="Y112" s="139"/>
      <c r="Z112" s="139"/>
      <c r="AA112" s="139"/>
      <c r="AB112" s="139"/>
    </row>
    <row r="113" spans="1:28" x14ac:dyDescent="0.25">
      <c r="A113" s="139"/>
      <c r="B113" s="139"/>
      <c r="C113" s="139"/>
      <c r="D113" s="139"/>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c r="AA113" s="139"/>
      <c r="AB113" s="139"/>
    </row>
    <row r="114" spans="1:28" x14ac:dyDescent="0.25">
      <c r="A114" s="139"/>
      <c r="B114" s="139"/>
      <c r="C114" s="139"/>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row>
    <row r="115" spans="1:28" x14ac:dyDescent="0.25">
      <c r="A115" s="139"/>
      <c r="B115" s="139"/>
      <c r="C115" s="139"/>
      <c r="D115" s="139"/>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c r="AA115" s="139"/>
      <c r="AB115" s="139"/>
    </row>
    <row r="116" spans="1:28" x14ac:dyDescent="0.25">
      <c r="A116" s="139"/>
      <c r="B116" s="139"/>
      <c r="C116" s="139"/>
      <c r="D116" s="139"/>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c r="AA116" s="139"/>
      <c r="AB116" s="139"/>
    </row>
    <row r="117" spans="1:28" x14ac:dyDescent="0.25">
      <c r="A117" s="139"/>
      <c r="B117" s="139"/>
      <c r="C117" s="139"/>
      <c r="D117" s="139"/>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39"/>
      <c r="AA117" s="139"/>
      <c r="AB117" s="139"/>
    </row>
    <row r="118" spans="1:28" x14ac:dyDescent="0.25">
      <c r="A118" s="139"/>
      <c r="B118" s="139"/>
      <c r="C118" s="139"/>
      <c r="D118" s="139"/>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c r="AA118" s="139"/>
      <c r="AB118" s="139"/>
    </row>
    <row r="119" spans="1:28" x14ac:dyDescent="0.25">
      <c r="A119" s="139"/>
      <c r="B119" s="139"/>
      <c r="C119" s="139"/>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row>
    <row r="120" spans="1:28" x14ac:dyDescent="0.25">
      <c r="A120" s="139"/>
      <c r="B120" s="139"/>
      <c r="C120" s="139"/>
      <c r="D120" s="139"/>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39"/>
      <c r="AB120" s="139"/>
    </row>
    <row r="121" spans="1:28" x14ac:dyDescent="0.25">
      <c r="A121" s="139"/>
      <c r="B121" s="139"/>
      <c r="C121" s="139"/>
      <c r="D121" s="139"/>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39"/>
    </row>
    <row r="122" spans="1:28" x14ac:dyDescent="0.25">
      <c r="A122" s="139"/>
      <c r="B122" s="139"/>
      <c r="C122" s="139"/>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row>
    <row r="123" spans="1:28" x14ac:dyDescent="0.25">
      <c r="A123" s="139"/>
      <c r="B123" s="139"/>
      <c r="C123" s="139"/>
      <c r="D123" s="139"/>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c r="AB123" s="139"/>
    </row>
    <row r="124" spans="1:28" x14ac:dyDescent="0.25">
      <c r="A124" s="139"/>
      <c r="B124" s="139"/>
      <c r="C124" s="139"/>
      <c r="D124" s="139"/>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c r="AA124" s="139"/>
      <c r="AB124" s="139"/>
    </row>
    <row r="125" spans="1:28" x14ac:dyDescent="0.25">
      <c r="A125" s="139"/>
      <c r="B125" s="139"/>
      <c r="C125" s="139"/>
      <c r="D125" s="139"/>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39"/>
    </row>
    <row r="126" spans="1:28" x14ac:dyDescent="0.25">
      <c r="A126" s="139"/>
      <c r="B126" s="139"/>
      <c r="C126" s="139"/>
      <c r="D126" s="139"/>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c r="AB126" s="139"/>
    </row>
    <row r="127" spans="1:28" x14ac:dyDescent="0.25">
      <c r="A127" s="139"/>
      <c r="B127" s="139"/>
      <c r="C127" s="139"/>
      <c r="D127" s="139"/>
      <c r="E127" s="139"/>
      <c r="F127" s="139"/>
      <c r="G127" s="139"/>
      <c r="H127" s="139"/>
      <c r="I127" s="139"/>
      <c r="J127" s="139"/>
      <c r="K127" s="139"/>
      <c r="L127" s="139"/>
      <c r="M127" s="139"/>
      <c r="N127" s="139"/>
      <c r="O127" s="139"/>
      <c r="P127" s="139"/>
      <c r="Q127" s="139"/>
      <c r="R127" s="139"/>
      <c r="S127" s="139"/>
      <c r="T127" s="139"/>
      <c r="U127" s="139"/>
      <c r="V127" s="139"/>
      <c r="W127" s="139"/>
      <c r="X127" s="139"/>
      <c r="Y127" s="139"/>
      <c r="Z127" s="139"/>
      <c r="AA127" s="139"/>
      <c r="AB127" s="139"/>
    </row>
    <row r="128" spans="1:28" x14ac:dyDescent="0.25">
      <c r="A128" s="139"/>
      <c r="B128" s="139"/>
      <c r="C128" s="139"/>
      <c r="D128" s="139"/>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c r="AA128" s="139"/>
      <c r="AB128" s="139"/>
    </row>
    <row r="129" spans="1:28" x14ac:dyDescent="0.25">
      <c r="A129" s="139"/>
      <c r="B129" s="139"/>
      <c r="C129" s="139"/>
      <c r="D129" s="139"/>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c r="AA129" s="139"/>
      <c r="AB129" s="139"/>
    </row>
    <row r="130" spans="1:28" x14ac:dyDescent="0.25">
      <c r="A130" s="139"/>
      <c r="B130" s="139"/>
      <c r="C130" s="139"/>
      <c r="D130" s="139"/>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39"/>
      <c r="AB130" s="139"/>
    </row>
    <row r="131" spans="1:28" x14ac:dyDescent="0.25">
      <c r="A131" s="139"/>
      <c r="B131" s="139"/>
      <c r="C131" s="139"/>
      <c r="D131" s="139"/>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c r="AA131" s="139"/>
      <c r="AB131" s="139"/>
    </row>
    <row r="132" spans="1:28" x14ac:dyDescent="0.25">
      <c r="A132" s="139"/>
      <c r="B132" s="139"/>
      <c r="C132" s="139"/>
      <c r="D132" s="139"/>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row>
    <row r="133" spans="1:28" x14ac:dyDescent="0.25">
      <c r="A133" s="139"/>
      <c r="B133" s="139"/>
      <c r="C133" s="139"/>
      <c r="D133" s="139"/>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c r="AA133" s="139"/>
      <c r="AB133" s="139"/>
    </row>
    <row r="134" spans="1:28" x14ac:dyDescent="0.25">
      <c r="A134" s="139"/>
      <c r="B134" s="139"/>
      <c r="C134" s="139"/>
      <c r="D134" s="139"/>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39"/>
      <c r="AB134" s="139"/>
    </row>
    <row r="135" spans="1:28" x14ac:dyDescent="0.25">
      <c r="A135" s="139"/>
      <c r="B135" s="139"/>
      <c r="C135" s="139"/>
      <c r="D135" s="139"/>
      <c r="E135" s="139"/>
      <c r="F135" s="139"/>
      <c r="G135" s="139"/>
      <c r="H135" s="139"/>
      <c r="I135" s="139"/>
      <c r="J135" s="139"/>
      <c r="K135" s="139"/>
      <c r="L135" s="139"/>
      <c r="M135" s="139"/>
      <c r="N135" s="139"/>
      <c r="O135" s="139"/>
      <c r="P135" s="139"/>
      <c r="Q135" s="139"/>
      <c r="R135" s="139"/>
      <c r="S135" s="139"/>
      <c r="T135" s="139"/>
      <c r="U135" s="139"/>
      <c r="V135" s="139"/>
      <c r="W135" s="139"/>
      <c r="X135" s="139"/>
      <c r="Y135" s="139"/>
      <c r="Z135" s="139"/>
      <c r="AA135" s="139"/>
      <c r="AB135" s="139"/>
    </row>
    <row r="136" spans="1:28" x14ac:dyDescent="0.25">
      <c r="A136" s="139"/>
      <c r="B136" s="139"/>
      <c r="C136" s="139"/>
      <c r="D136" s="139"/>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c r="AA136" s="139"/>
      <c r="AB136" s="139"/>
    </row>
    <row r="137" spans="1:28" x14ac:dyDescent="0.25">
      <c r="A137" s="139"/>
      <c r="B137" s="139"/>
      <c r="C137" s="139"/>
      <c r="D137" s="139"/>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c r="AA137" s="139"/>
      <c r="AB137" s="139"/>
    </row>
    <row r="138" spans="1:28" x14ac:dyDescent="0.25">
      <c r="A138" s="139"/>
      <c r="B138" s="139"/>
      <c r="C138" s="139"/>
      <c r="D138" s="139"/>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39"/>
      <c r="AB138" s="139"/>
    </row>
    <row r="139" spans="1:28" x14ac:dyDescent="0.25">
      <c r="A139" s="139"/>
      <c r="B139" s="139"/>
      <c r="C139" s="139"/>
      <c r="D139" s="139"/>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c r="AA139" s="139"/>
      <c r="AB139" s="139"/>
    </row>
    <row r="140" spans="1:28" x14ac:dyDescent="0.25">
      <c r="A140" s="139"/>
      <c r="B140" s="139"/>
      <c r="C140" s="139"/>
      <c r="D140" s="139"/>
      <c r="E140" s="139"/>
      <c r="F140" s="139"/>
      <c r="G140" s="139"/>
      <c r="H140" s="139"/>
      <c r="I140" s="139"/>
      <c r="J140" s="139"/>
      <c r="K140" s="139"/>
      <c r="L140" s="139"/>
      <c r="M140" s="139"/>
      <c r="N140" s="139"/>
      <c r="O140" s="139"/>
      <c r="P140" s="139"/>
      <c r="Q140" s="139"/>
      <c r="R140" s="139"/>
      <c r="S140" s="139"/>
      <c r="T140" s="139"/>
      <c r="U140" s="139"/>
      <c r="V140" s="139"/>
      <c r="W140" s="139"/>
      <c r="X140" s="139"/>
      <c r="Y140" s="139"/>
      <c r="Z140" s="139"/>
      <c r="AA140" s="139"/>
      <c r="AB140" s="139"/>
    </row>
    <row r="141" spans="1:28" x14ac:dyDescent="0.25">
      <c r="A141" s="139"/>
      <c r="B141" s="139"/>
      <c r="C141" s="139"/>
      <c r="D141" s="139"/>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c r="AA141" s="139"/>
      <c r="AB141" s="139"/>
    </row>
    <row r="142" spans="1:28" x14ac:dyDescent="0.25">
      <c r="A142" s="139"/>
      <c r="B142" s="139"/>
      <c r="C142" s="139"/>
      <c r="D142" s="139"/>
      <c r="E142" s="139"/>
      <c r="F142" s="139"/>
      <c r="G142" s="139"/>
      <c r="H142" s="139"/>
      <c r="I142" s="139"/>
      <c r="J142" s="139"/>
      <c r="K142" s="139"/>
      <c r="L142" s="139"/>
      <c r="M142" s="139"/>
      <c r="N142" s="139"/>
      <c r="O142" s="139"/>
      <c r="P142" s="139"/>
      <c r="Q142" s="139"/>
      <c r="R142" s="139"/>
      <c r="S142" s="139"/>
      <c r="T142" s="139"/>
      <c r="U142" s="139"/>
      <c r="V142" s="139"/>
      <c r="W142" s="139"/>
      <c r="X142" s="139"/>
      <c r="Y142" s="139"/>
      <c r="Z142" s="139"/>
      <c r="AA142" s="139"/>
      <c r="AB142" s="139"/>
    </row>
    <row r="143" spans="1:28" x14ac:dyDescent="0.25">
      <c r="A143" s="139"/>
      <c r="B143" s="139"/>
      <c r="C143" s="139"/>
      <c r="D143" s="139"/>
      <c r="E143" s="139"/>
      <c r="F143" s="139"/>
      <c r="G143" s="139"/>
      <c r="H143" s="139"/>
      <c r="I143" s="139"/>
      <c r="J143" s="139"/>
      <c r="K143" s="139"/>
      <c r="L143" s="139"/>
      <c r="M143" s="139"/>
      <c r="N143" s="139"/>
      <c r="O143" s="139"/>
      <c r="P143" s="139"/>
      <c r="Q143" s="139"/>
      <c r="R143" s="139"/>
      <c r="S143" s="139"/>
      <c r="T143" s="139"/>
      <c r="U143" s="139"/>
      <c r="V143" s="139"/>
      <c r="W143" s="139"/>
      <c r="X143" s="139"/>
      <c r="Y143" s="139"/>
      <c r="Z143" s="139"/>
      <c r="AA143" s="139"/>
      <c r="AB143" s="139"/>
    </row>
    <row r="144" spans="1:28" x14ac:dyDescent="0.25">
      <c r="A144" s="139"/>
      <c r="B144" s="139"/>
      <c r="C144" s="139"/>
      <c r="D144" s="139"/>
      <c r="E144" s="139"/>
      <c r="F144" s="139"/>
      <c r="G144" s="139"/>
      <c r="H144" s="139"/>
      <c r="I144" s="139"/>
      <c r="J144" s="139"/>
      <c r="K144" s="139"/>
      <c r="L144" s="139"/>
      <c r="M144" s="139"/>
      <c r="N144" s="139"/>
      <c r="O144" s="139"/>
      <c r="P144" s="139"/>
      <c r="Q144" s="139"/>
      <c r="R144" s="139"/>
      <c r="S144" s="139"/>
      <c r="T144" s="139"/>
      <c r="U144" s="139"/>
      <c r="V144" s="139"/>
      <c r="W144" s="139"/>
      <c r="X144" s="139"/>
      <c r="Y144" s="139"/>
      <c r="Z144" s="139"/>
      <c r="AA144" s="139"/>
      <c r="AB144" s="139"/>
    </row>
    <row r="145" spans="1:28" x14ac:dyDescent="0.25">
      <c r="A145" s="139"/>
      <c r="B145" s="139"/>
      <c r="C145" s="139"/>
      <c r="D145" s="139"/>
      <c r="E145" s="139"/>
      <c r="F145" s="139"/>
      <c r="G145" s="139"/>
      <c r="H145" s="139"/>
      <c r="I145" s="139"/>
      <c r="J145" s="139"/>
      <c r="K145" s="139"/>
      <c r="L145" s="139"/>
      <c r="M145" s="139"/>
      <c r="N145" s="139"/>
      <c r="O145" s="139"/>
      <c r="P145" s="139"/>
      <c r="Q145" s="139"/>
      <c r="R145" s="139"/>
      <c r="S145" s="139"/>
      <c r="T145" s="139"/>
      <c r="U145" s="139"/>
      <c r="V145" s="139"/>
      <c r="W145" s="139"/>
      <c r="X145" s="139"/>
      <c r="Y145" s="139"/>
      <c r="Z145" s="139"/>
      <c r="AA145" s="139"/>
      <c r="AB145" s="139"/>
    </row>
    <row r="146" spans="1:28" x14ac:dyDescent="0.25">
      <c r="A146" s="139"/>
      <c r="B146" s="139"/>
      <c r="C146" s="139"/>
      <c r="D146" s="139"/>
      <c r="E146" s="139"/>
      <c r="F146" s="139"/>
      <c r="G146" s="139"/>
      <c r="H146" s="139"/>
      <c r="I146" s="139"/>
      <c r="J146" s="139"/>
      <c r="K146" s="139"/>
      <c r="L146" s="139"/>
      <c r="M146" s="139"/>
      <c r="N146" s="139"/>
      <c r="O146" s="139"/>
      <c r="P146" s="139"/>
      <c r="Q146" s="139"/>
      <c r="R146" s="139"/>
      <c r="S146" s="139"/>
      <c r="T146" s="139"/>
      <c r="U146" s="139"/>
      <c r="V146" s="139"/>
      <c r="W146" s="139"/>
      <c r="X146" s="139"/>
      <c r="Y146" s="139"/>
      <c r="Z146" s="139"/>
      <c r="AA146" s="139"/>
      <c r="AB146" s="139"/>
    </row>
    <row r="147" spans="1:28" x14ac:dyDescent="0.25">
      <c r="A147" s="139"/>
      <c r="B147" s="139"/>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row>
    <row r="148" spans="1:28" x14ac:dyDescent="0.25">
      <c r="A148" s="139"/>
      <c r="B148" s="139"/>
      <c r="C148" s="139"/>
      <c r="D148" s="139"/>
      <c r="E148" s="139"/>
      <c r="F148" s="139"/>
      <c r="G148" s="139"/>
      <c r="H148" s="139"/>
      <c r="I148" s="139"/>
      <c r="J148" s="139"/>
      <c r="K148" s="139"/>
      <c r="L148" s="139"/>
      <c r="M148" s="139"/>
      <c r="N148" s="139"/>
      <c r="O148" s="139"/>
      <c r="P148" s="139"/>
      <c r="Q148" s="139"/>
      <c r="R148" s="139"/>
      <c r="S148" s="139"/>
      <c r="T148" s="139"/>
      <c r="U148" s="139"/>
      <c r="V148" s="139"/>
      <c r="W148" s="139"/>
      <c r="X148" s="139"/>
      <c r="Y148" s="139"/>
      <c r="Z148" s="139"/>
      <c r="AA148" s="139"/>
      <c r="AB148" s="139"/>
    </row>
    <row r="149" spans="1:28" x14ac:dyDescent="0.25">
      <c r="A149" s="139"/>
      <c r="B149" s="139"/>
      <c r="C149" s="139"/>
      <c r="D149" s="139"/>
      <c r="E149" s="139"/>
      <c r="F149" s="139"/>
      <c r="G149" s="139"/>
      <c r="H149" s="139"/>
      <c r="I149" s="139"/>
      <c r="J149" s="139"/>
      <c r="K149" s="139"/>
      <c r="L149" s="139"/>
      <c r="M149" s="139"/>
      <c r="N149" s="139"/>
      <c r="O149" s="139"/>
      <c r="P149" s="139"/>
      <c r="Q149" s="139"/>
      <c r="R149" s="139"/>
      <c r="S149" s="139"/>
      <c r="T149" s="139"/>
      <c r="U149" s="139"/>
      <c r="V149" s="139"/>
      <c r="W149" s="139"/>
      <c r="X149" s="139"/>
      <c r="Y149" s="139"/>
      <c r="Z149" s="139"/>
      <c r="AA149" s="139"/>
      <c r="AB149" s="139"/>
    </row>
    <row r="150" spans="1:28" x14ac:dyDescent="0.25">
      <c r="A150" s="139"/>
      <c r="B150" s="139"/>
      <c r="C150" s="139"/>
      <c r="D150" s="139"/>
      <c r="E150" s="139"/>
      <c r="F150" s="139"/>
      <c r="G150" s="139"/>
      <c r="H150" s="139"/>
      <c r="I150" s="139"/>
      <c r="J150" s="139"/>
      <c r="K150" s="139"/>
      <c r="L150" s="139"/>
      <c r="M150" s="139"/>
      <c r="N150" s="139"/>
      <c r="O150" s="139"/>
      <c r="P150" s="139"/>
      <c r="Q150" s="139"/>
      <c r="R150" s="139"/>
      <c r="S150" s="139"/>
      <c r="T150" s="139"/>
      <c r="U150" s="139"/>
      <c r="V150" s="139"/>
      <c r="W150" s="139"/>
      <c r="X150" s="139"/>
      <c r="Y150" s="139"/>
      <c r="Z150" s="139"/>
      <c r="AA150" s="139"/>
      <c r="AB150" s="139"/>
    </row>
    <row r="151" spans="1:28" x14ac:dyDescent="0.25">
      <c r="A151" s="139"/>
      <c r="B151" s="139"/>
      <c r="C151" s="139"/>
      <c r="D151" s="139"/>
      <c r="E151" s="139"/>
      <c r="F151" s="139"/>
      <c r="G151" s="139"/>
      <c r="H151" s="139"/>
      <c r="I151" s="139"/>
      <c r="J151" s="139"/>
      <c r="K151" s="139"/>
      <c r="L151" s="139"/>
      <c r="M151" s="139"/>
      <c r="N151" s="139"/>
      <c r="O151" s="139"/>
      <c r="P151" s="139"/>
      <c r="Q151" s="139"/>
      <c r="R151" s="139"/>
      <c r="S151" s="139"/>
      <c r="T151" s="139"/>
      <c r="U151" s="139"/>
      <c r="V151" s="139"/>
      <c r="W151" s="139"/>
      <c r="X151" s="139"/>
      <c r="Y151" s="139"/>
      <c r="Z151" s="139"/>
      <c r="AA151" s="139"/>
      <c r="AB151" s="139"/>
    </row>
    <row r="152" spans="1:28" x14ac:dyDescent="0.25">
      <c r="A152" s="139"/>
      <c r="B152" s="139"/>
      <c r="C152" s="139"/>
      <c r="D152" s="139"/>
      <c r="E152" s="139"/>
      <c r="F152" s="139"/>
      <c r="G152" s="139"/>
      <c r="H152" s="139"/>
      <c r="I152" s="139"/>
      <c r="J152" s="139"/>
      <c r="K152" s="139"/>
      <c r="L152" s="139"/>
      <c r="M152" s="139"/>
      <c r="N152" s="139"/>
      <c r="O152" s="139"/>
      <c r="P152" s="139"/>
      <c r="Q152" s="139"/>
      <c r="R152" s="139"/>
      <c r="S152" s="139"/>
      <c r="T152" s="139"/>
      <c r="U152" s="139"/>
      <c r="V152" s="139"/>
      <c r="W152" s="139"/>
      <c r="X152" s="139"/>
      <c r="Y152" s="139"/>
      <c r="Z152" s="139"/>
      <c r="AA152" s="139"/>
      <c r="AB152" s="139"/>
    </row>
    <row r="153" spans="1:28" x14ac:dyDescent="0.25">
      <c r="A153" s="139"/>
      <c r="B153" s="139"/>
      <c r="C153" s="139"/>
      <c r="D153" s="139"/>
      <c r="E153" s="139"/>
      <c r="F153" s="139"/>
      <c r="G153" s="139"/>
      <c r="H153" s="139"/>
      <c r="I153" s="139"/>
      <c r="J153" s="139"/>
      <c r="K153" s="139"/>
      <c r="L153" s="139"/>
      <c r="M153" s="139"/>
      <c r="N153" s="139"/>
      <c r="O153" s="139"/>
      <c r="P153" s="139"/>
      <c r="Q153" s="139"/>
      <c r="R153" s="139"/>
      <c r="S153" s="139"/>
      <c r="T153" s="139"/>
      <c r="U153" s="139"/>
      <c r="V153" s="139"/>
      <c r="W153" s="139"/>
      <c r="X153" s="139"/>
      <c r="Y153" s="139"/>
      <c r="Z153" s="139"/>
      <c r="AA153" s="139"/>
      <c r="AB153" s="139"/>
    </row>
    <row r="154" spans="1:28" x14ac:dyDescent="0.25">
      <c r="A154" s="139"/>
      <c r="B154" s="139"/>
      <c r="C154" s="139"/>
      <c r="D154" s="139"/>
      <c r="E154" s="139"/>
      <c r="F154" s="139"/>
      <c r="G154" s="139"/>
      <c r="H154" s="139"/>
      <c r="I154" s="139"/>
      <c r="J154" s="139"/>
      <c r="K154" s="139"/>
      <c r="L154" s="139"/>
      <c r="M154" s="139"/>
      <c r="N154" s="139"/>
      <c r="O154" s="139"/>
      <c r="P154" s="139"/>
      <c r="Q154" s="139"/>
      <c r="R154" s="139"/>
      <c r="S154" s="139"/>
      <c r="T154" s="139"/>
      <c r="U154" s="139"/>
      <c r="V154" s="139"/>
      <c r="W154" s="139"/>
      <c r="X154" s="139"/>
      <c r="Y154" s="139"/>
      <c r="Z154" s="139"/>
      <c r="AA154" s="139"/>
      <c r="AB154" s="139"/>
    </row>
    <row r="155" spans="1:28" x14ac:dyDescent="0.25">
      <c r="A155" s="139"/>
      <c r="B155" s="139"/>
      <c r="C155" s="139"/>
      <c r="D155" s="139"/>
      <c r="E155" s="139"/>
      <c r="F155" s="139"/>
      <c r="G155" s="139"/>
      <c r="H155" s="139"/>
      <c r="I155" s="139"/>
      <c r="J155" s="139"/>
      <c r="K155" s="139"/>
      <c r="L155" s="139"/>
      <c r="M155" s="139"/>
      <c r="N155" s="139"/>
      <c r="O155" s="139"/>
      <c r="P155" s="139"/>
      <c r="Q155" s="139"/>
      <c r="R155" s="139"/>
      <c r="S155" s="139"/>
      <c r="T155" s="139"/>
      <c r="U155" s="139"/>
      <c r="V155" s="139"/>
      <c r="W155" s="139"/>
      <c r="X155" s="139"/>
      <c r="Y155" s="139"/>
      <c r="Z155" s="139"/>
      <c r="AA155" s="139"/>
      <c r="AB155" s="139"/>
    </row>
    <row r="156" spans="1:28" x14ac:dyDescent="0.25">
      <c r="A156" s="139"/>
      <c r="B156" s="139"/>
      <c r="C156" s="139"/>
      <c r="D156" s="139"/>
      <c r="E156" s="139"/>
      <c r="F156" s="139"/>
      <c r="G156" s="139"/>
      <c r="H156" s="139"/>
      <c r="I156" s="139"/>
      <c r="J156" s="139"/>
      <c r="K156" s="139"/>
      <c r="L156" s="139"/>
      <c r="M156" s="139"/>
      <c r="N156" s="139"/>
      <c r="O156" s="139"/>
      <c r="P156" s="139"/>
      <c r="Q156" s="139"/>
      <c r="R156" s="139"/>
      <c r="S156" s="139"/>
      <c r="T156" s="139"/>
      <c r="U156" s="139"/>
      <c r="V156" s="139"/>
      <c r="W156" s="139"/>
      <c r="X156" s="139"/>
      <c r="Y156" s="139"/>
      <c r="Z156" s="139"/>
      <c r="AA156" s="139"/>
      <c r="AB156" s="139"/>
    </row>
    <row r="157" spans="1:28" x14ac:dyDescent="0.25">
      <c r="A157" s="139"/>
      <c r="B157" s="139"/>
      <c r="C157" s="139"/>
      <c r="D157" s="139"/>
      <c r="E157" s="139"/>
      <c r="F157" s="139"/>
      <c r="G157" s="139"/>
      <c r="H157" s="139"/>
      <c r="I157" s="139"/>
      <c r="J157" s="139"/>
      <c r="K157" s="139"/>
      <c r="L157" s="139"/>
      <c r="M157" s="139"/>
      <c r="N157" s="139"/>
      <c r="O157" s="139"/>
      <c r="P157" s="139"/>
      <c r="Q157" s="139"/>
      <c r="R157" s="139"/>
      <c r="S157" s="139"/>
      <c r="T157" s="139"/>
      <c r="U157" s="139"/>
      <c r="V157" s="139"/>
      <c r="W157" s="139"/>
      <c r="X157" s="139"/>
      <c r="Y157" s="139"/>
      <c r="Z157" s="139"/>
      <c r="AA157" s="139"/>
      <c r="AB157" s="139"/>
    </row>
    <row r="158" spans="1:28" x14ac:dyDescent="0.25">
      <c r="A158" s="139"/>
      <c r="B158" s="139"/>
      <c r="C158" s="139"/>
      <c r="D158" s="139"/>
      <c r="E158" s="139"/>
      <c r="F158" s="139"/>
      <c r="G158" s="139"/>
      <c r="H158" s="139"/>
      <c r="I158" s="139"/>
      <c r="J158" s="139"/>
      <c r="K158" s="139"/>
      <c r="L158" s="139"/>
      <c r="M158" s="139"/>
      <c r="N158" s="139"/>
      <c r="O158" s="139"/>
      <c r="P158" s="139"/>
      <c r="Q158" s="139"/>
      <c r="R158" s="139"/>
      <c r="S158" s="139"/>
      <c r="T158" s="139"/>
      <c r="U158" s="139"/>
      <c r="V158" s="139"/>
      <c r="W158" s="139"/>
      <c r="X158" s="139"/>
      <c r="Y158" s="139"/>
      <c r="Z158" s="139"/>
      <c r="AA158" s="139"/>
      <c r="AB158" s="139"/>
    </row>
    <row r="159" spans="1:28" x14ac:dyDescent="0.25">
      <c r="A159" s="139"/>
      <c r="B159" s="139"/>
      <c r="C159" s="139"/>
      <c r="D159" s="139"/>
      <c r="E159" s="139"/>
      <c r="F159" s="139"/>
      <c r="G159" s="139"/>
      <c r="H159" s="139"/>
      <c r="I159" s="139"/>
      <c r="J159" s="139"/>
      <c r="K159" s="139"/>
      <c r="L159" s="139"/>
      <c r="M159" s="139"/>
      <c r="N159" s="139"/>
      <c r="O159" s="139"/>
      <c r="P159" s="139"/>
      <c r="Q159" s="139"/>
      <c r="R159" s="139"/>
      <c r="S159" s="139"/>
      <c r="T159" s="139"/>
      <c r="U159" s="139"/>
      <c r="V159" s="139"/>
      <c r="W159" s="139"/>
      <c r="X159" s="139"/>
      <c r="Y159" s="139"/>
      <c r="Z159" s="139"/>
      <c r="AA159" s="139"/>
      <c r="AB159" s="139"/>
    </row>
    <row r="160" spans="1:28" x14ac:dyDescent="0.25">
      <c r="A160" s="139"/>
      <c r="B160" s="139"/>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row>
    <row r="161" spans="1:28" x14ac:dyDescent="0.25">
      <c r="A161" s="139"/>
      <c r="B161" s="139"/>
      <c r="C161" s="139"/>
      <c r="D161" s="139"/>
      <c r="E161" s="139"/>
      <c r="F161" s="139"/>
      <c r="G161" s="139"/>
      <c r="H161" s="139"/>
      <c r="I161" s="139"/>
      <c r="J161" s="139"/>
      <c r="K161" s="139"/>
      <c r="L161" s="139"/>
      <c r="M161" s="139"/>
      <c r="N161" s="139"/>
      <c r="O161" s="139"/>
      <c r="P161" s="139"/>
      <c r="Q161" s="139"/>
      <c r="R161" s="139"/>
      <c r="S161" s="139"/>
      <c r="T161" s="139"/>
      <c r="U161" s="139"/>
      <c r="V161" s="139"/>
      <c r="W161" s="139"/>
      <c r="X161" s="139"/>
      <c r="Y161" s="139"/>
      <c r="Z161" s="139"/>
      <c r="AA161" s="139"/>
      <c r="AB161" s="139"/>
    </row>
    <row r="162" spans="1:28" x14ac:dyDescent="0.25">
      <c r="A162" s="139"/>
      <c r="B162" s="139"/>
      <c r="C162" s="139"/>
      <c r="D162" s="139"/>
      <c r="E162" s="139"/>
      <c r="F162" s="139"/>
      <c r="G162" s="139"/>
      <c r="H162" s="139"/>
      <c r="I162" s="139"/>
      <c r="J162" s="139"/>
      <c r="K162" s="139"/>
      <c r="L162" s="139"/>
      <c r="M162" s="139"/>
      <c r="N162" s="139"/>
      <c r="O162" s="139"/>
      <c r="P162" s="139"/>
      <c r="Q162" s="139"/>
      <c r="R162" s="139"/>
      <c r="S162" s="139"/>
      <c r="T162" s="139"/>
      <c r="U162" s="139"/>
      <c r="V162" s="139"/>
      <c r="W162" s="139"/>
      <c r="X162" s="139"/>
      <c r="Y162" s="139"/>
      <c r="Z162" s="139"/>
      <c r="AA162" s="139"/>
      <c r="AB162" s="139"/>
    </row>
    <row r="163" spans="1:28" x14ac:dyDescent="0.25">
      <c r="A163" s="139"/>
      <c r="B163" s="139"/>
      <c r="C163" s="139"/>
      <c r="D163" s="139"/>
      <c r="E163" s="139"/>
      <c r="F163" s="139"/>
      <c r="G163" s="139"/>
      <c r="H163" s="139"/>
      <c r="I163" s="139"/>
      <c r="J163" s="139"/>
      <c r="K163" s="139"/>
      <c r="L163" s="139"/>
      <c r="M163" s="139"/>
      <c r="N163" s="139"/>
      <c r="O163" s="139"/>
      <c r="P163" s="139"/>
      <c r="Q163" s="139"/>
      <c r="R163" s="139"/>
      <c r="S163" s="139"/>
      <c r="T163" s="139"/>
      <c r="U163" s="139"/>
      <c r="V163" s="139"/>
      <c r="W163" s="139"/>
      <c r="X163" s="139"/>
      <c r="Y163" s="139"/>
      <c r="Z163" s="139"/>
      <c r="AA163" s="139"/>
      <c r="AB163" s="139"/>
    </row>
    <row r="164" spans="1:28" x14ac:dyDescent="0.25">
      <c r="A164" s="139"/>
      <c r="B164" s="139"/>
      <c r="C164" s="139"/>
      <c r="D164" s="139"/>
      <c r="E164" s="139"/>
      <c r="F164" s="139"/>
      <c r="G164" s="139"/>
      <c r="H164" s="139"/>
      <c r="I164" s="139"/>
      <c r="J164" s="139"/>
      <c r="K164" s="139"/>
      <c r="L164" s="139"/>
      <c r="M164" s="139"/>
      <c r="N164" s="139"/>
      <c r="O164" s="139"/>
      <c r="P164" s="139"/>
      <c r="Q164" s="139"/>
      <c r="R164" s="139"/>
      <c r="S164" s="139"/>
      <c r="T164" s="139"/>
      <c r="U164" s="139"/>
      <c r="V164" s="139"/>
      <c r="W164" s="139"/>
      <c r="X164" s="139"/>
      <c r="Y164" s="139"/>
      <c r="Z164" s="139"/>
      <c r="AA164" s="139"/>
      <c r="AB164" s="139"/>
    </row>
    <row r="165" spans="1:28" x14ac:dyDescent="0.25">
      <c r="A165" s="139"/>
      <c r="B165" s="139"/>
      <c r="C165" s="139"/>
      <c r="D165" s="139"/>
      <c r="E165" s="139"/>
      <c r="F165" s="139"/>
      <c r="G165" s="139"/>
      <c r="H165" s="139"/>
      <c r="I165" s="139"/>
      <c r="J165" s="139"/>
      <c r="K165" s="139"/>
      <c r="L165" s="139"/>
      <c r="M165" s="139"/>
      <c r="N165" s="139"/>
      <c r="O165" s="139"/>
      <c r="P165" s="139"/>
      <c r="Q165" s="139"/>
      <c r="R165" s="139"/>
      <c r="S165" s="139"/>
      <c r="T165" s="139"/>
      <c r="U165" s="139"/>
      <c r="V165" s="139"/>
      <c r="W165" s="139"/>
      <c r="X165" s="139"/>
      <c r="Y165" s="139"/>
      <c r="Z165" s="139"/>
      <c r="AA165" s="139"/>
      <c r="AB165" s="139"/>
    </row>
    <row r="166" spans="1:28" x14ac:dyDescent="0.25">
      <c r="A166" s="139"/>
      <c r="B166" s="139"/>
      <c r="C166" s="139"/>
      <c r="D166" s="139"/>
      <c r="E166" s="139"/>
      <c r="F166" s="139"/>
      <c r="G166" s="139"/>
      <c r="H166" s="139"/>
      <c r="I166" s="139"/>
      <c r="J166" s="139"/>
      <c r="K166" s="139"/>
      <c r="L166" s="139"/>
      <c r="M166" s="139"/>
      <c r="N166" s="139"/>
      <c r="O166" s="139"/>
      <c r="P166" s="139"/>
      <c r="Q166" s="139"/>
      <c r="R166" s="139"/>
      <c r="S166" s="139"/>
      <c r="T166" s="139"/>
      <c r="U166" s="139"/>
      <c r="V166" s="139"/>
      <c r="W166" s="139"/>
      <c r="X166" s="139"/>
      <c r="Y166" s="139"/>
      <c r="Z166" s="139"/>
      <c r="AA166" s="139"/>
      <c r="AB166" s="139"/>
    </row>
    <row r="167" spans="1:28" x14ac:dyDescent="0.25">
      <c r="A167" s="139"/>
      <c r="B167" s="139"/>
      <c r="C167" s="139"/>
      <c r="D167" s="139"/>
      <c r="E167" s="139"/>
      <c r="F167" s="139"/>
      <c r="G167" s="139"/>
      <c r="H167" s="139"/>
      <c r="I167" s="139"/>
      <c r="J167" s="139"/>
      <c r="K167" s="139"/>
      <c r="L167" s="139"/>
      <c r="M167" s="139"/>
      <c r="N167" s="139"/>
      <c r="O167" s="139"/>
      <c r="P167" s="139"/>
      <c r="Q167" s="139"/>
      <c r="R167" s="139"/>
      <c r="S167" s="139"/>
      <c r="T167" s="139"/>
      <c r="U167" s="139"/>
      <c r="V167" s="139"/>
      <c r="W167" s="139"/>
      <c r="X167" s="139"/>
      <c r="Y167" s="139"/>
      <c r="Z167" s="139"/>
      <c r="AA167" s="139"/>
      <c r="AB167" s="139"/>
    </row>
    <row r="168" spans="1:28" x14ac:dyDescent="0.25">
      <c r="A168" s="139"/>
      <c r="B168" s="139"/>
      <c r="C168" s="139"/>
      <c r="D168" s="139"/>
      <c r="E168" s="139"/>
      <c r="F168" s="139"/>
      <c r="G168" s="139"/>
      <c r="H168" s="139"/>
      <c r="I168" s="139"/>
      <c r="J168" s="139"/>
      <c r="K168" s="139"/>
      <c r="L168" s="139"/>
      <c r="M168" s="139"/>
      <c r="N168" s="139"/>
      <c r="O168" s="139"/>
      <c r="P168" s="139"/>
      <c r="Q168" s="139"/>
      <c r="R168" s="139"/>
      <c r="S168" s="139"/>
      <c r="T168" s="139"/>
      <c r="U168" s="139"/>
      <c r="V168" s="139"/>
      <c r="W168" s="139"/>
      <c r="X168" s="139"/>
      <c r="Y168" s="139"/>
      <c r="Z168" s="139"/>
      <c r="AA168" s="139"/>
      <c r="AB168" s="139"/>
    </row>
    <row r="169" spans="1:28" x14ac:dyDescent="0.25">
      <c r="A169" s="139"/>
      <c r="B169" s="139"/>
      <c r="C169" s="139"/>
      <c r="D169" s="139"/>
      <c r="E169" s="139"/>
      <c r="F169" s="139"/>
      <c r="G169" s="139"/>
      <c r="H169" s="139"/>
      <c r="I169" s="139"/>
      <c r="J169" s="139"/>
      <c r="K169" s="139"/>
      <c r="L169" s="139"/>
      <c r="M169" s="139"/>
      <c r="N169" s="139"/>
      <c r="O169" s="139"/>
      <c r="P169" s="139"/>
      <c r="Q169" s="139"/>
      <c r="R169" s="139"/>
      <c r="S169" s="139"/>
      <c r="T169" s="139"/>
      <c r="U169" s="139"/>
      <c r="V169" s="139"/>
      <c r="W169" s="139"/>
      <c r="X169" s="139"/>
      <c r="Y169" s="139"/>
      <c r="Z169" s="139"/>
      <c r="AA169" s="139"/>
      <c r="AB169" s="139"/>
    </row>
    <row r="170" spans="1:28" x14ac:dyDescent="0.25">
      <c r="A170" s="139"/>
      <c r="B170" s="139"/>
      <c r="C170" s="139"/>
      <c r="D170" s="139"/>
      <c r="E170" s="139"/>
      <c r="F170" s="139"/>
      <c r="G170" s="139"/>
      <c r="H170" s="139"/>
      <c r="I170" s="139"/>
      <c r="J170" s="139"/>
      <c r="K170" s="139"/>
      <c r="L170" s="139"/>
      <c r="M170" s="139"/>
      <c r="N170" s="139"/>
      <c r="O170" s="139"/>
      <c r="P170" s="139"/>
      <c r="Q170" s="139"/>
      <c r="R170" s="139"/>
      <c r="S170" s="139"/>
      <c r="T170" s="139"/>
      <c r="U170" s="139"/>
      <c r="V170" s="139"/>
      <c r="W170" s="139"/>
      <c r="X170" s="139"/>
      <c r="Y170" s="139"/>
      <c r="Z170" s="139"/>
      <c r="AA170" s="139"/>
      <c r="AB170" s="139"/>
    </row>
    <row r="171" spans="1:28" x14ac:dyDescent="0.25">
      <c r="A171" s="139"/>
      <c r="B171" s="139"/>
      <c r="C171" s="139"/>
      <c r="D171" s="139"/>
      <c r="E171" s="139"/>
      <c r="F171" s="139"/>
      <c r="G171" s="139"/>
      <c r="H171" s="139"/>
      <c r="I171" s="139"/>
      <c r="J171" s="139"/>
      <c r="K171" s="139"/>
      <c r="L171" s="139"/>
      <c r="M171" s="139"/>
      <c r="N171" s="139"/>
      <c r="O171" s="139"/>
      <c r="P171" s="139"/>
      <c r="Q171" s="139"/>
      <c r="R171" s="139"/>
      <c r="S171" s="139"/>
      <c r="T171" s="139"/>
      <c r="U171" s="139"/>
      <c r="V171" s="139"/>
      <c r="W171" s="139"/>
      <c r="X171" s="139"/>
      <c r="Y171" s="139"/>
      <c r="Z171" s="139"/>
      <c r="AA171" s="139"/>
      <c r="AB171" s="139"/>
    </row>
    <row r="172" spans="1:28" x14ac:dyDescent="0.25">
      <c r="A172" s="139"/>
      <c r="B172" s="139"/>
      <c r="C172" s="139"/>
      <c r="D172" s="139"/>
      <c r="E172" s="139"/>
      <c r="F172" s="139"/>
      <c r="G172" s="139"/>
      <c r="H172" s="139"/>
      <c r="I172" s="139"/>
      <c r="J172" s="139"/>
      <c r="K172" s="139"/>
      <c r="L172" s="139"/>
      <c r="M172" s="139"/>
      <c r="N172" s="139"/>
      <c r="O172" s="139"/>
      <c r="P172" s="139"/>
      <c r="Q172" s="139"/>
      <c r="R172" s="139"/>
      <c r="S172" s="139"/>
      <c r="T172" s="139"/>
      <c r="U172" s="139"/>
      <c r="V172" s="139"/>
      <c r="W172" s="139"/>
      <c r="X172" s="139"/>
      <c r="Y172" s="139"/>
      <c r="Z172" s="139"/>
      <c r="AA172" s="139"/>
      <c r="AB172" s="139"/>
    </row>
    <row r="173" spans="1:28" x14ac:dyDescent="0.25">
      <c r="A173" s="139"/>
      <c r="B173" s="139"/>
      <c r="C173" s="139"/>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row>
    <row r="174" spans="1:28" x14ac:dyDescent="0.25">
      <c r="A174" s="139"/>
      <c r="B174" s="139"/>
      <c r="C174" s="139"/>
      <c r="D174" s="139"/>
      <c r="E174" s="139"/>
      <c r="F174" s="139"/>
      <c r="G174" s="139"/>
      <c r="H174" s="139"/>
      <c r="I174" s="139"/>
      <c r="J174" s="139"/>
      <c r="K174" s="139"/>
      <c r="L174" s="139"/>
      <c r="M174" s="139"/>
      <c r="N174" s="139"/>
      <c r="O174" s="139"/>
      <c r="P174" s="139"/>
      <c r="Q174" s="139"/>
      <c r="R174" s="139"/>
      <c r="S174" s="139"/>
      <c r="T174" s="139"/>
      <c r="U174" s="139"/>
      <c r="V174" s="139"/>
      <c r="W174" s="139"/>
      <c r="X174" s="139"/>
      <c r="Y174" s="139"/>
      <c r="Z174" s="139"/>
      <c r="AA174" s="139"/>
      <c r="AB174" s="139"/>
    </row>
    <row r="175" spans="1:28" x14ac:dyDescent="0.25">
      <c r="A175" s="139"/>
      <c r="B175" s="139"/>
      <c r="C175" s="139"/>
      <c r="D175" s="139"/>
      <c r="E175" s="139"/>
      <c r="F175" s="139"/>
      <c r="G175" s="139"/>
      <c r="H175" s="139"/>
      <c r="I175" s="139"/>
      <c r="J175" s="139"/>
      <c r="K175" s="139"/>
      <c r="L175" s="139"/>
      <c r="M175" s="139"/>
      <c r="N175" s="139"/>
      <c r="O175" s="139"/>
      <c r="P175" s="139"/>
      <c r="Q175" s="139"/>
      <c r="R175" s="139"/>
      <c r="S175" s="139"/>
      <c r="T175" s="139"/>
      <c r="U175" s="139"/>
      <c r="V175" s="139"/>
      <c r="W175" s="139"/>
      <c r="X175" s="139"/>
      <c r="Y175" s="139"/>
      <c r="Z175" s="139"/>
      <c r="AA175" s="139"/>
      <c r="AB175" s="139"/>
    </row>
    <row r="176" spans="1:28" x14ac:dyDescent="0.25">
      <c r="A176" s="139"/>
      <c r="B176" s="139"/>
      <c r="C176" s="139"/>
      <c r="D176" s="139"/>
      <c r="E176" s="139"/>
      <c r="F176" s="139"/>
      <c r="G176" s="139"/>
      <c r="H176" s="139"/>
      <c r="I176" s="139"/>
      <c r="J176" s="139"/>
      <c r="K176" s="139"/>
      <c r="L176" s="139"/>
      <c r="M176" s="139"/>
      <c r="N176" s="139"/>
      <c r="O176" s="139"/>
      <c r="P176" s="139"/>
      <c r="Q176" s="139"/>
      <c r="R176" s="139"/>
      <c r="S176" s="139"/>
      <c r="T176" s="139"/>
      <c r="U176" s="139"/>
      <c r="V176" s="139"/>
      <c r="W176" s="139"/>
      <c r="X176" s="139"/>
      <c r="Y176" s="139"/>
      <c r="Z176" s="139"/>
      <c r="AA176" s="139"/>
      <c r="AB176" s="139"/>
    </row>
    <row r="177" spans="1:28" x14ac:dyDescent="0.25">
      <c r="A177" s="139"/>
      <c r="B177" s="139"/>
      <c r="C177" s="139"/>
      <c r="D177" s="139"/>
      <c r="E177" s="139"/>
      <c r="F177" s="139"/>
      <c r="G177" s="139"/>
      <c r="H177" s="139"/>
      <c r="I177" s="139"/>
      <c r="J177" s="139"/>
      <c r="K177" s="139"/>
      <c r="L177" s="139"/>
      <c r="M177" s="139"/>
      <c r="N177" s="139"/>
      <c r="O177" s="139"/>
      <c r="P177" s="139"/>
      <c r="Q177" s="139"/>
      <c r="R177" s="139"/>
      <c r="S177" s="139"/>
      <c r="T177" s="139"/>
      <c r="U177" s="139"/>
      <c r="V177" s="139"/>
      <c r="W177" s="139"/>
      <c r="X177" s="139"/>
      <c r="Y177" s="139"/>
      <c r="Z177" s="139"/>
      <c r="AA177" s="139"/>
      <c r="AB177" s="139"/>
    </row>
    <row r="178" spans="1:28" x14ac:dyDescent="0.25">
      <c r="A178" s="139"/>
      <c r="B178" s="139"/>
      <c r="C178" s="139"/>
      <c r="D178" s="139"/>
      <c r="E178" s="139"/>
      <c r="F178" s="139"/>
      <c r="G178" s="139"/>
      <c r="H178" s="139"/>
      <c r="I178" s="139"/>
      <c r="J178" s="139"/>
      <c r="K178" s="139"/>
      <c r="L178" s="139"/>
      <c r="M178" s="139"/>
      <c r="N178" s="139"/>
      <c r="O178" s="139"/>
      <c r="P178" s="139"/>
      <c r="Q178" s="139"/>
      <c r="R178" s="139"/>
      <c r="S178" s="139"/>
      <c r="T178" s="139"/>
      <c r="U178" s="139"/>
      <c r="V178" s="139"/>
      <c r="W178" s="139"/>
      <c r="X178" s="139"/>
      <c r="Y178" s="139"/>
      <c r="Z178" s="139"/>
      <c r="AA178" s="139"/>
      <c r="AB178" s="139"/>
    </row>
    <row r="179" spans="1:28" x14ac:dyDescent="0.25">
      <c r="A179" s="139"/>
      <c r="B179" s="139"/>
      <c r="C179" s="139"/>
      <c r="D179" s="139"/>
      <c r="E179" s="139"/>
      <c r="F179" s="139"/>
      <c r="G179" s="139"/>
      <c r="H179" s="139"/>
      <c r="I179" s="139"/>
      <c r="J179" s="139"/>
      <c r="K179" s="139"/>
      <c r="L179" s="139"/>
      <c r="M179" s="139"/>
      <c r="N179" s="139"/>
      <c r="O179" s="139"/>
      <c r="P179" s="139"/>
      <c r="Q179" s="139"/>
      <c r="R179" s="139"/>
      <c r="S179" s="139"/>
      <c r="T179" s="139"/>
      <c r="U179" s="139"/>
      <c r="V179" s="139"/>
      <c r="W179" s="139"/>
      <c r="X179" s="139"/>
      <c r="Y179" s="139"/>
      <c r="Z179" s="139"/>
      <c r="AA179" s="139"/>
      <c r="AB179" s="139"/>
    </row>
    <row r="180" spans="1:28" x14ac:dyDescent="0.25">
      <c r="A180" s="139"/>
      <c r="B180" s="139"/>
      <c r="C180" s="139"/>
      <c r="D180" s="139"/>
      <c r="E180" s="139"/>
      <c r="F180" s="139"/>
      <c r="G180" s="139"/>
      <c r="H180" s="139"/>
      <c r="I180" s="139"/>
      <c r="J180" s="139"/>
      <c r="K180" s="139"/>
      <c r="L180" s="139"/>
      <c r="M180" s="139"/>
      <c r="N180" s="139"/>
      <c r="O180" s="139"/>
      <c r="P180" s="139"/>
      <c r="Q180" s="139"/>
      <c r="R180" s="139"/>
      <c r="S180" s="139"/>
      <c r="T180" s="139"/>
      <c r="U180" s="139"/>
      <c r="V180" s="139"/>
      <c r="W180" s="139"/>
      <c r="X180" s="139"/>
      <c r="Y180" s="139"/>
      <c r="Z180" s="139"/>
      <c r="AA180" s="139"/>
      <c r="AB180" s="139"/>
    </row>
    <row r="181" spans="1:28" x14ac:dyDescent="0.25">
      <c r="A181" s="139"/>
      <c r="B181" s="139"/>
      <c r="C181" s="139"/>
      <c r="D181" s="139"/>
      <c r="E181" s="139"/>
      <c r="F181" s="139"/>
      <c r="G181" s="139"/>
      <c r="H181" s="139"/>
      <c r="I181" s="139"/>
      <c r="J181" s="139"/>
      <c r="K181" s="139"/>
      <c r="L181" s="139"/>
      <c r="M181" s="139"/>
      <c r="N181" s="139"/>
      <c r="O181" s="139"/>
      <c r="P181" s="139"/>
      <c r="Q181" s="139"/>
      <c r="R181" s="139"/>
      <c r="S181" s="139"/>
      <c r="T181" s="139"/>
      <c r="U181" s="139"/>
      <c r="V181" s="139"/>
      <c r="W181" s="139"/>
      <c r="X181" s="139"/>
      <c r="Y181" s="139"/>
      <c r="Z181" s="139"/>
      <c r="AA181" s="139"/>
      <c r="AB181" s="139"/>
    </row>
    <row r="182" spans="1:28" x14ac:dyDescent="0.25">
      <c r="A182" s="139"/>
      <c r="B182" s="139"/>
      <c r="C182" s="139"/>
      <c r="D182" s="139"/>
      <c r="E182" s="139"/>
      <c r="F182" s="139"/>
      <c r="G182" s="139"/>
      <c r="H182" s="139"/>
      <c r="I182" s="139"/>
      <c r="J182" s="139"/>
      <c r="K182" s="139"/>
      <c r="L182" s="139"/>
      <c r="M182" s="139"/>
      <c r="N182" s="139"/>
      <c r="O182" s="139"/>
      <c r="P182" s="139"/>
      <c r="Q182" s="139"/>
      <c r="R182" s="139"/>
      <c r="S182" s="139"/>
      <c r="T182" s="139"/>
      <c r="U182" s="139"/>
      <c r="V182" s="139"/>
      <c r="W182" s="139"/>
      <c r="X182" s="139"/>
      <c r="Y182" s="139"/>
      <c r="Z182" s="139"/>
      <c r="AA182" s="139"/>
      <c r="AB182" s="139"/>
    </row>
    <row r="183" spans="1:28" x14ac:dyDescent="0.25">
      <c r="A183" s="139"/>
      <c r="B183" s="139"/>
      <c r="C183" s="139"/>
      <c r="D183" s="139"/>
      <c r="E183" s="139"/>
      <c r="F183" s="139"/>
      <c r="G183" s="139"/>
      <c r="H183" s="139"/>
      <c r="I183" s="139"/>
      <c r="J183" s="139"/>
      <c r="K183" s="139"/>
      <c r="L183" s="139"/>
      <c r="M183" s="139"/>
      <c r="N183" s="139"/>
      <c r="O183" s="139"/>
      <c r="P183" s="139"/>
      <c r="Q183" s="139"/>
      <c r="R183" s="139"/>
      <c r="S183" s="139"/>
      <c r="T183" s="139"/>
      <c r="U183" s="139"/>
      <c r="V183" s="139"/>
      <c r="W183" s="139"/>
      <c r="X183" s="139"/>
      <c r="Y183" s="139"/>
      <c r="Z183" s="139"/>
      <c r="AA183" s="139"/>
      <c r="AB183" s="139"/>
    </row>
    <row r="184" spans="1:28" x14ac:dyDescent="0.25">
      <c r="A184" s="139"/>
      <c r="B184" s="139"/>
      <c r="C184" s="139"/>
      <c r="D184" s="139"/>
      <c r="E184" s="139"/>
      <c r="F184" s="139"/>
      <c r="G184" s="139"/>
      <c r="H184" s="139"/>
      <c r="I184" s="139"/>
      <c r="J184" s="139"/>
      <c r="K184" s="139"/>
      <c r="L184" s="139"/>
      <c r="M184" s="139"/>
      <c r="N184" s="139"/>
      <c r="O184" s="139"/>
      <c r="P184" s="139"/>
      <c r="Q184" s="139"/>
      <c r="R184" s="139"/>
      <c r="S184" s="139"/>
      <c r="T184" s="139"/>
      <c r="U184" s="139"/>
      <c r="V184" s="139"/>
      <c r="W184" s="139"/>
      <c r="X184" s="139"/>
      <c r="Y184" s="139"/>
      <c r="Z184" s="139"/>
      <c r="AA184" s="139"/>
      <c r="AB184" s="139"/>
    </row>
  </sheetData>
  <sheetProtection password="EDF9" sheet="1" objects="1" scenarios="1" formatCells="0" formatColumns="0" formatRows="0" insertColumns="0" insertRows="0" deleteColumns="0" deleteRows="0"/>
  <mergeCells count="9">
    <mergeCell ref="A31:AB31"/>
    <mergeCell ref="A32:AB32"/>
    <mergeCell ref="A4:A13"/>
    <mergeCell ref="A14:A22"/>
    <mergeCell ref="B2:AB2"/>
    <mergeCell ref="A25:D25"/>
    <mergeCell ref="A26:D26"/>
    <mergeCell ref="A27:D27"/>
    <mergeCell ref="A29:D29"/>
  </mergeCells>
  <conditionalFormatting sqref="R4:AB22">
    <cfRule type="colorScale" priority="8">
      <colorScale>
        <cfvo type="min"/>
        <cfvo type="percentile" val="50"/>
        <cfvo type="max"/>
        <color rgb="FFF8696B"/>
        <color rgb="FFFFEB84"/>
        <color rgb="FF63BE7B"/>
      </colorScale>
    </cfRule>
  </conditionalFormatting>
  <conditionalFormatting sqref="R29:AB29">
    <cfRule type="colorScale" priority="7">
      <colorScale>
        <cfvo type="min"/>
        <cfvo type="percentile" val="50"/>
        <cfvo type="max"/>
        <color rgb="FFF8696B"/>
        <color rgb="FFFFEB84"/>
        <color rgb="FF63BE7B"/>
      </colorScale>
    </cfRule>
  </conditionalFormatting>
  <conditionalFormatting sqref="R25:AB26">
    <cfRule type="colorScale" priority="4">
      <colorScale>
        <cfvo type="num" val="0"/>
        <cfvo type="num" val="1"/>
        <color rgb="FF00B050"/>
        <color rgb="FFFF0000"/>
      </colorScale>
    </cfRule>
    <cfRule type="colorScale" priority="6">
      <colorScale>
        <cfvo type="min"/>
        <cfvo type="percentile" val="50"/>
        <cfvo type="max"/>
        <color rgb="FFF8696B"/>
        <color rgb="FFFFEB84"/>
        <color rgb="FF63BE7B"/>
      </colorScale>
    </cfRule>
  </conditionalFormatting>
  <conditionalFormatting sqref="R27:AB27">
    <cfRule type="colorScale" priority="3">
      <colorScale>
        <cfvo type="num" val="0"/>
        <cfvo type="num" val="1"/>
        <color rgb="FF00B050"/>
        <color rgb="FFFFC000"/>
      </colorScale>
    </cfRule>
    <cfRule type="colorScale" priority="5">
      <colorScale>
        <cfvo type="min"/>
        <cfvo type="percentile" val="50"/>
        <cfvo type="max"/>
        <color rgb="FFF8696B"/>
        <color rgb="FFFFEB84"/>
        <color rgb="FF63BE7B"/>
      </colorScale>
    </cfRule>
  </conditionalFormatting>
  <conditionalFormatting sqref="R26:AB26">
    <cfRule type="colorScale" priority="2">
      <colorScale>
        <cfvo type="num" val="0"/>
        <cfvo type="num" val="&quot;&gt;=1&quot;"/>
        <color rgb="FF00B050"/>
        <color rgb="FFFFEF9C"/>
      </colorScale>
    </cfRule>
  </conditionalFormatting>
  <conditionalFormatting sqref="R1:AB1">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D23">
      <formula1>gradation</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Sheet2!$A$2:$A$4</xm:f>
          </x14:formula1>
          <xm:sqref>D9:D11</xm:sqref>
        </x14:dataValidation>
        <x14:dataValidation type="list" allowBlank="1" showInputMessage="1" showErrorMessage="1">
          <x14:formula1>
            <xm:f>Sheet2!$C$2:$C$6</xm:f>
          </x14:formula1>
          <xm:sqref>D4 D7:D8 D12:D22</xm:sqref>
        </x14:dataValidation>
        <x14:dataValidation type="list" allowBlank="1" showInputMessage="1" showErrorMessage="1">
          <x14:formula1>
            <xm:f>Sheet2!$E$2:$E$4</xm:f>
          </x14:formula1>
          <xm:sqref>D5:D6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zoomScale="90" zoomScaleNormal="90" workbookViewId="0">
      <selection activeCell="B4" sqref="B4"/>
    </sheetView>
  </sheetViews>
  <sheetFormatPr defaultRowHeight="15" x14ac:dyDescent="0.25"/>
  <cols>
    <col min="1" max="1" width="58.140625" customWidth="1"/>
    <col min="2" max="2" width="12.85546875" customWidth="1"/>
    <col min="3" max="9" width="11.28515625" customWidth="1"/>
    <col min="10" max="10" width="12.5703125" customWidth="1"/>
    <col min="11" max="11" width="11.28515625" customWidth="1"/>
    <col min="12" max="12" width="12.42578125" customWidth="1"/>
  </cols>
  <sheetData>
    <row r="1" spans="1:12" ht="68.25" customHeight="1" x14ac:dyDescent="0.35">
      <c r="A1" s="17" t="s">
        <v>68</v>
      </c>
      <c r="B1" s="18" t="s">
        <v>25</v>
      </c>
      <c r="C1" s="18" t="s">
        <v>15</v>
      </c>
      <c r="D1" s="1" t="s">
        <v>150</v>
      </c>
      <c r="E1" s="18" t="s">
        <v>17</v>
      </c>
      <c r="F1" s="18" t="s">
        <v>18</v>
      </c>
      <c r="G1" s="18" t="s">
        <v>19</v>
      </c>
      <c r="H1" s="18" t="s">
        <v>20</v>
      </c>
      <c r="I1" s="18" t="s">
        <v>21</v>
      </c>
      <c r="J1" s="18" t="s">
        <v>22</v>
      </c>
      <c r="K1" s="18" t="s">
        <v>23</v>
      </c>
      <c r="L1" s="19" t="s">
        <v>24</v>
      </c>
    </row>
    <row r="2" spans="1:12" ht="34.5" customHeight="1" x14ac:dyDescent="0.35">
      <c r="A2" s="20" t="s">
        <v>51</v>
      </c>
      <c r="B2" s="30" t="e">
        <f>'1 -Ability to Answer Questions '!Q11</f>
        <v>#DIV/0!</v>
      </c>
      <c r="C2" s="30" t="e">
        <f>'1 -Ability to Answer Questions '!R11</f>
        <v>#DIV/0!</v>
      </c>
      <c r="D2" s="30" t="e">
        <f>'1 -Ability to Answer Questions '!S11</f>
        <v>#DIV/0!</v>
      </c>
      <c r="E2" s="30" t="e">
        <f>'1 -Ability to Answer Questions '!T11</f>
        <v>#DIV/0!</v>
      </c>
      <c r="F2" s="30" t="e">
        <f>'1 -Ability to Answer Questions '!U11</f>
        <v>#DIV/0!</v>
      </c>
      <c r="G2" s="30" t="e">
        <f>'1 -Ability to Answer Questions '!V11</f>
        <v>#DIV/0!</v>
      </c>
      <c r="H2" s="30" t="e">
        <f>'1 -Ability to Answer Questions '!W11</f>
        <v>#DIV/0!</v>
      </c>
      <c r="I2" s="30" t="e">
        <f>'1 -Ability to Answer Questions '!X11</f>
        <v>#DIV/0!</v>
      </c>
      <c r="J2" s="30" t="e">
        <f>'1 -Ability to Answer Questions '!Y11</f>
        <v>#DIV/0!</v>
      </c>
      <c r="K2" s="30" t="e">
        <f>'1 -Ability to Answer Questions '!Z11</f>
        <v>#DIV/0!</v>
      </c>
      <c r="L2" s="31" t="e">
        <f>'1 -Ability to Answer Questions '!AA11</f>
        <v>#DIV/0!</v>
      </c>
    </row>
    <row r="3" spans="1:12" ht="34.5" customHeight="1" thickBot="1" x14ac:dyDescent="0.4">
      <c r="A3" s="21" t="s">
        <v>106</v>
      </c>
      <c r="B3" s="22" t="e">
        <f>'Stage 2 - Other Abilities'!Q22</f>
        <v>#DIV/0!</v>
      </c>
      <c r="C3" s="22" t="e">
        <f>'Stage 2 - Other Abilities'!R22</f>
        <v>#DIV/0!</v>
      </c>
      <c r="D3" s="22" t="e">
        <f>'Stage 2 - Other Abilities'!S22</f>
        <v>#DIV/0!</v>
      </c>
      <c r="E3" s="22" t="e">
        <f>'Stage 2 - Other Abilities'!T22</f>
        <v>#DIV/0!</v>
      </c>
      <c r="F3" s="22" t="e">
        <f>'Stage 2 - Other Abilities'!U22</f>
        <v>#DIV/0!</v>
      </c>
      <c r="G3" s="22" t="e">
        <f>'Stage 2 - Other Abilities'!V22</f>
        <v>#DIV/0!</v>
      </c>
      <c r="H3" s="22" t="e">
        <f>'Stage 2 - Other Abilities'!W22</f>
        <v>#DIV/0!</v>
      </c>
      <c r="I3" s="22" t="e">
        <f>'Stage 2 - Other Abilities'!X22</f>
        <v>#DIV/0!</v>
      </c>
      <c r="J3" s="22" t="e">
        <f>'Stage 2 - Other Abilities'!Y22</f>
        <v>#DIV/0!</v>
      </c>
      <c r="K3" s="22" t="e">
        <f>'Stage 2 - Other Abilities'!Z22</f>
        <v>#DIV/0!</v>
      </c>
      <c r="L3" s="23" t="e">
        <f>'Stage 2 - Other Abilities'!AA22</f>
        <v>#DIV/0!</v>
      </c>
    </row>
    <row r="4" spans="1:12" ht="50.25" customHeight="1" x14ac:dyDescent="0.35">
      <c r="A4" s="20" t="s">
        <v>107</v>
      </c>
      <c r="B4" s="16">
        <f>'Stage 3 - Requirements'!R25</f>
        <v>0</v>
      </c>
      <c r="C4" s="16">
        <f>'Stage 3 - Requirements'!S25</f>
        <v>0</v>
      </c>
      <c r="D4" s="16">
        <f>'Stage 3 - Requirements'!T25</f>
        <v>0</v>
      </c>
      <c r="E4" s="16">
        <f>'Stage 3 - Requirements'!U25</f>
        <v>0</v>
      </c>
      <c r="F4" s="16">
        <f>'Stage 3 - Requirements'!V25</f>
        <v>0</v>
      </c>
      <c r="G4" s="16">
        <f>'Stage 3 - Requirements'!W25</f>
        <v>0</v>
      </c>
      <c r="H4" s="16">
        <f>'Stage 3 - Requirements'!X25</f>
        <v>0</v>
      </c>
      <c r="I4" s="16">
        <f>'Stage 3 - Requirements'!Y25</f>
        <v>0</v>
      </c>
      <c r="J4" s="16">
        <f>'Stage 3 - Requirements'!Z25</f>
        <v>0</v>
      </c>
      <c r="K4" s="16">
        <f>'Stage 3 - Requirements'!AA25</f>
        <v>0</v>
      </c>
      <c r="L4" s="16">
        <f>'Stage 3 - Requirements'!AB25</f>
        <v>0</v>
      </c>
    </row>
    <row r="5" spans="1:12" ht="21.75" customHeight="1" x14ac:dyDescent="0.35">
      <c r="A5" s="24"/>
      <c r="B5" s="15"/>
      <c r="C5" s="15"/>
      <c r="D5" s="15"/>
      <c r="E5" s="15"/>
      <c r="F5" s="15"/>
      <c r="G5" s="15"/>
      <c r="H5" s="15"/>
      <c r="I5" s="15"/>
      <c r="J5" s="15"/>
      <c r="K5" s="15"/>
      <c r="L5" s="15"/>
    </row>
    <row r="6" spans="1:12" ht="107.25" customHeight="1" x14ac:dyDescent="0.35">
      <c r="A6" s="164" t="s">
        <v>170</v>
      </c>
      <c r="B6" s="165"/>
      <c r="C6" s="165"/>
      <c r="D6" s="165"/>
      <c r="E6" s="165"/>
      <c r="F6" s="165"/>
      <c r="G6" s="165"/>
      <c r="H6" s="165"/>
      <c r="I6" s="165"/>
      <c r="J6" s="165"/>
      <c r="K6" s="165"/>
      <c r="L6" s="165"/>
    </row>
    <row r="8" spans="1:12" ht="14.45" x14ac:dyDescent="0.35">
      <c r="A8" t="s">
        <v>111</v>
      </c>
    </row>
    <row r="9" spans="1:12" ht="14.45" x14ac:dyDescent="0.35">
      <c r="A9" s="25" t="s">
        <v>109</v>
      </c>
    </row>
    <row r="10" spans="1:12" x14ac:dyDescent="0.25">
      <c r="A10" s="25" t="s">
        <v>110</v>
      </c>
    </row>
    <row r="11" spans="1:12" ht="30" customHeight="1" x14ac:dyDescent="0.25">
      <c r="A11" s="166" t="s">
        <v>149</v>
      </c>
      <c r="B11" s="167"/>
      <c r="C11" s="167"/>
      <c r="D11" s="167"/>
      <c r="E11" s="167"/>
      <c r="F11" s="167"/>
      <c r="G11" s="167"/>
      <c r="H11" s="167"/>
      <c r="I11" s="167"/>
      <c r="J11" s="167"/>
      <c r="K11" s="167"/>
      <c r="L11" s="167"/>
    </row>
  </sheetData>
  <mergeCells count="2">
    <mergeCell ref="A6:L6"/>
    <mergeCell ref="A11:L11"/>
  </mergeCells>
  <conditionalFormatting sqref="B2:L3 B5:L5">
    <cfRule type="colorScale" priority="3">
      <colorScale>
        <cfvo type="min"/>
        <cfvo type="percentile" val="50"/>
        <cfvo type="max"/>
        <color rgb="FFF8696B"/>
        <color rgb="FFFFEB84"/>
        <color rgb="FF63BE7B"/>
      </colorScale>
    </cfRule>
  </conditionalFormatting>
  <conditionalFormatting sqref="B4:L4">
    <cfRule type="colorScale" priority="2">
      <colorScale>
        <cfvo type="num" val="0"/>
        <cfvo type="percentile" val="50"/>
        <cfvo type="max"/>
        <color rgb="FF00B050"/>
        <color rgb="FFFFEB84"/>
        <color rgb="FFC00000"/>
      </colorScale>
    </cfRule>
  </conditionalFormatting>
  <conditionalFormatting sqref="B3:L3">
    <cfRule type="colorScale" priority="1">
      <colorScale>
        <cfvo type="min"/>
        <cfvo type="percentile" val="50"/>
        <cfvo type="max"/>
        <color rgb="FFF8696B"/>
        <color rgb="FFFFEB84"/>
        <color rgb="FF63BE7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Cover Sheet</vt:lpstr>
      <vt:lpstr>1 -Ability to Answer Questions </vt:lpstr>
      <vt:lpstr>Sheet2</vt:lpstr>
      <vt:lpstr>Stage 2 - Other Abilities</vt:lpstr>
      <vt:lpstr>Stage 3 - Requirements</vt:lpstr>
      <vt:lpstr>Summary Results</vt:lpstr>
      <vt:lpstr>gradation</vt:lpstr>
      <vt:lpstr>vd</vt:lpstr>
      <vt:lpstr>YesNo</vt:lpstr>
    </vt:vector>
  </TitlesOfParts>
  <Company>Utilize Customer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O'Donnell</dc:creator>
  <cp:lastModifiedBy>Michael O'Donnell</cp:lastModifiedBy>
  <dcterms:created xsi:type="dcterms:W3CDTF">2016-02-15T14:43:21Z</dcterms:created>
  <dcterms:modified xsi:type="dcterms:W3CDTF">2016-10-14T14:19:39Z</dcterms:modified>
</cp:coreProperties>
</file>